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pivotTables/pivotTable2.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uwfpcluster01.uw.lu.se\Mikb-kla$\Desktop\Time sheets 2019\"/>
    </mc:Choice>
  </mc:AlternateContent>
  <bookViews>
    <workbookView xWindow="0" yWindow="0" windowWidth="28800" windowHeight="13500" tabRatio="896"/>
  </bookViews>
  <sheets>
    <sheet name="H2020 Lönekostnad(WP)" sheetId="11" r:id="rId1"/>
    <sheet name="H2020 Lönekostnad (ERC SC)" sheetId="12" r:id="rId2"/>
    <sheet name="Instruktioner" sheetId="3" r:id="rId3"/>
  </sheets>
  <definedNames>
    <definedName name="_xlnm.Print_Area" localSheetId="1">'H2020 Lönekostnad (ERC SC)'!$B$2:$Q$79</definedName>
    <definedName name="_xlnm.Print_Area" localSheetId="0">'H2020 Lönekostnad(WP)'!$B$2:$Q$80</definedName>
  </definedNames>
  <calcPr calcId="162913"/>
  <pivotCaches>
    <pivotCache cacheId="0" r:id="rId4"/>
    <pivotCache cacheId="1"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7" i="12" l="1"/>
  <c r="I47" i="12"/>
  <c r="P47" i="11"/>
  <c r="N47" i="11"/>
  <c r="K47" i="11"/>
  <c r="J47" i="11"/>
  <c r="I47" i="11"/>
  <c r="S47" i="12" l="1"/>
  <c r="P46" i="12"/>
  <c r="O46" i="12"/>
  <c r="N46" i="12"/>
  <c r="M46" i="12"/>
  <c r="K46" i="12"/>
  <c r="I46" i="12"/>
  <c r="H46" i="12"/>
  <c r="P45" i="12"/>
  <c r="O45" i="12"/>
  <c r="N45" i="12"/>
  <c r="M45" i="12"/>
  <c r="K45" i="12"/>
  <c r="I45" i="12"/>
  <c r="H45" i="12"/>
  <c r="P44" i="12"/>
  <c r="O44" i="12"/>
  <c r="N44" i="12"/>
  <c r="M44" i="12"/>
  <c r="K44" i="12"/>
  <c r="I44" i="12"/>
  <c r="H44" i="12"/>
  <c r="P43" i="12"/>
  <c r="O43" i="12"/>
  <c r="N43" i="12"/>
  <c r="M43" i="12"/>
  <c r="K43" i="12"/>
  <c r="I43" i="12"/>
  <c r="H43" i="12"/>
  <c r="P42" i="12"/>
  <c r="O42" i="12"/>
  <c r="N42" i="12"/>
  <c r="M42" i="12"/>
  <c r="K42" i="12"/>
  <c r="I42" i="12"/>
  <c r="H42" i="12"/>
  <c r="P41" i="12"/>
  <c r="O41" i="12"/>
  <c r="N41" i="12"/>
  <c r="M41" i="12"/>
  <c r="K41" i="12"/>
  <c r="I41" i="12"/>
  <c r="H41" i="12"/>
  <c r="P40" i="12"/>
  <c r="O40" i="12"/>
  <c r="N40" i="12"/>
  <c r="M40" i="12"/>
  <c r="K40" i="12"/>
  <c r="I40" i="12"/>
  <c r="H40" i="12"/>
  <c r="P39" i="12"/>
  <c r="O39" i="12"/>
  <c r="N39" i="12"/>
  <c r="M39" i="12"/>
  <c r="K39" i="12"/>
  <c r="I39" i="12"/>
  <c r="H39" i="12"/>
  <c r="O38" i="12"/>
  <c r="N38" i="12"/>
  <c r="N47" i="12" s="1"/>
  <c r="K38" i="12"/>
  <c r="K47" i="12" s="1"/>
  <c r="O37" i="12"/>
  <c r="O36" i="12"/>
  <c r="J30" i="12"/>
  <c r="H30" i="12"/>
  <c r="J29" i="12"/>
  <c r="H29" i="12"/>
  <c r="J28" i="12"/>
  <c r="H28" i="12"/>
  <c r="H27" i="12"/>
  <c r="H26" i="12"/>
  <c r="H25" i="12"/>
  <c r="H24" i="12"/>
  <c r="H23" i="12"/>
  <c r="H22" i="12"/>
  <c r="H21" i="12"/>
  <c r="L45" i="12"/>
  <c r="S45" i="12"/>
  <c r="H20" i="12"/>
  <c r="L36" i="12"/>
  <c r="H20" i="11"/>
  <c r="L46" i="12"/>
  <c r="S46" i="12"/>
  <c r="L42" i="12"/>
  <c r="S42" i="12"/>
  <c r="L43" i="12"/>
  <c r="S43" i="12"/>
  <c r="M36" i="12"/>
  <c r="H36" i="12"/>
  <c r="K36" i="12"/>
  <c r="L37" i="12"/>
  <c r="L38" i="12"/>
  <c r="L39" i="12"/>
  <c r="L40" i="12"/>
  <c r="S40" i="12"/>
  <c r="L44" i="12"/>
  <c r="S44" i="12"/>
  <c r="L41" i="12"/>
  <c r="S41" i="12"/>
  <c r="H38" i="12"/>
  <c r="I38" i="12"/>
  <c r="M38" i="12"/>
  <c r="M37" i="12"/>
  <c r="H37" i="12"/>
  <c r="H47" i="12"/>
  <c r="K37" i="12"/>
  <c r="P37" i="12"/>
  <c r="P36" i="12"/>
  <c r="I36" i="12"/>
  <c r="N36" i="12"/>
  <c r="O46" i="11"/>
  <c r="O45" i="11"/>
  <c r="O44" i="11"/>
  <c r="O43" i="11"/>
  <c r="O42" i="11"/>
  <c r="O41" i="11"/>
  <c r="O40" i="11"/>
  <c r="O39" i="11"/>
  <c r="O38" i="11"/>
  <c r="O37" i="11"/>
  <c r="O36" i="11"/>
  <c r="M45" i="11"/>
  <c r="H46" i="11"/>
  <c r="H45" i="11"/>
  <c r="S47" i="11"/>
  <c r="F78" i="12"/>
  <c r="H48" i="12"/>
  <c r="F77" i="12"/>
  <c r="I37" i="12"/>
  <c r="N37" i="12"/>
  <c r="L36" i="11"/>
  <c r="P46" i="11"/>
  <c r="N46" i="11"/>
  <c r="K46" i="11"/>
  <c r="I46" i="11"/>
  <c r="P45" i="11"/>
  <c r="N45" i="11"/>
  <c r="M46" i="11"/>
  <c r="K45" i="11"/>
  <c r="I45" i="11"/>
  <c r="N44" i="11"/>
  <c r="M44" i="11"/>
  <c r="K44" i="11"/>
  <c r="P44" i="11"/>
  <c r="I44" i="11"/>
  <c r="N43" i="11"/>
  <c r="K43" i="11"/>
  <c r="P43" i="11"/>
  <c r="J30" i="11"/>
  <c r="H30" i="11"/>
  <c r="J29" i="11"/>
  <c r="H29" i="11"/>
  <c r="J28" i="11"/>
  <c r="H28" i="11"/>
  <c r="H27" i="11"/>
  <c r="H26" i="11"/>
  <c r="H25" i="11"/>
  <c r="H24" i="11"/>
  <c r="H23" i="11"/>
  <c r="L37" i="11"/>
  <c r="H37" i="11"/>
  <c r="H22" i="11"/>
  <c r="H21" i="11"/>
  <c r="L39" i="11"/>
  <c r="H39" i="11"/>
  <c r="L44" i="11"/>
  <c r="L38" i="11"/>
  <c r="H38" i="11"/>
  <c r="L46" i="11"/>
  <c r="S46" i="11"/>
  <c r="L45" i="11"/>
  <c r="S45" i="11"/>
  <c r="L40" i="11"/>
  <c r="L42" i="11"/>
  <c r="L41" i="11"/>
  <c r="K36" i="11"/>
  <c r="H36" i="11"/>
  <c r="L43" i="11"/>
  <c r="K40" i="11"/>
  <c r="P40" i="11"/>
  <c r="M38" i="11"/>
  <c r="H44" i="11"/>
  <c r="S44" i="11"/>
  <c r="S42" i="11"/>
  <c r="H42" i="11"/>
  <c r="S40" i="11"/>
  <c r="H40" i="11"/>
  <c r="I40" i="11"/>
  <c r="S43" i="11"/>
  <c r="H43" i="11"/>
  <c r="I43" i="11"/>
  <c r="M43" i="11"/>
  <c r="S41" i="11"/>
  <c r="H41" i="11"/>
  <c r="I41" i="11"/>
  <c r="I36" i="11"/>
  <c r="M36" i="11"/>
  <c r="M40" i="11"/>
  <c r="M41" i="11"/>
  <c r="K38" i="11"/>
  <c r="P38" i="11"/>
  <c r="K41" i="11"/>
  <c r="P41" i="11"/>
  <c r="N40" i="11"/>
  <c r="P36" i="11"/>
  <c r="N38" i="11"/>
  <c r="I38" i="11"/>
  <c r="M42" i="11"/>
  <c r="K42" i="11"/>
  <c r="P42" i="11"/>
  <c r="N36" i="11"/>
  <c r="M39" i="11"/>
  <c r="K39" i="11"/>
  <c r="P39" i="11"/>
  <c r="M37" i="11"/>
  <c r="K37" i="11"/>
  <c r="P37" i="11"/>
  <c r="N41" i="11"/>
  <c r="H47" i="11"/>
  <c r="H48" i="11"/>
  <c r="I42" i="11"/>
  <c r="N42" i="11"/>
  <c r="N39" i="11"/>
  <c r="I39" i="11"/>
  <c r="N37" i="11"/>
  <c r="I37" i="11"/>
  <c r="F79" i="11"/>
  <c r="F78" i="11"/>
  <c r="P38" i="12" l="1"/>
  <c r="P47" i="12" s="1"/>
</calcChain>
</file>

<file path=xl/sharedStrings.xml><?xml version="1.0" encoding="utf-8"?>
<sst xmlns="http://schemas.openxmlformats.org/spreadsheetml/2006/main" count="149" uniqueCount="86">
  <si>
    <t>Namn</t>
  </si>
  <si>
    <t>Projekt akronym:</t>
  </si>
  <si>
    <t>Rapporteringsperiod:</t>
  </si>
  <si>
    <t>Beräkningsår
timlön</t>
  </si>
  <si>
    <t>Tid i projekt,
enligt tidrapport</t>
  </si>
  <si>
    <t>Valutakurs:</t>
  </si>
  <si>
    <t>Beräkning godkända lönekostnader vid Lunds universitet
- EU-projekt inom Horizon 2020</t>
  </si>
  <si>
    <t>Arbetinsats
 under år:</t>
  </si>
  <si>
    <t xml:space="preserve"> Länk till €/SEK</t>
  </si>
  <si>
    <t>1.</t>
  </si>
  <si>
    <t>2.</t>
  </si>
  <si>
    <t>3.</t>
  </si>
  <si>
    <t>Beräkning av lönekostnader i projekt</t>
  </si>
  <si>
    <t>Beräkning av löner</t>
  </si>
  <si>
    <t>4.</t>
  </si>
  <si>
    <t>Grunddata - Mall</t>
  </si>
  <si>
    <t>5.</t>
  </si>
  <si>
    <t>Godkänd timpris
i projekt SEK</t>
  </si>
  <si>
    <t>Godkända lönekostnader H2020 - Övergripande</t>
  </si>
  <si>
    <t xml:space="preserve"> </t>
  </si>
  <si>
    <t>6.</t>
  </si>
  <si>
    <t>7.</t>
  </si>
  <si>
    <t>8.</t>
  </si>
  <si>
    <t>9.</t>
  </si>
  <si>
    <t>10.</t>
  </si>
  <si>
    <t>11.</t>
  </si>
  <si>
    <t>12.</t>
  </si>
  <si>
    <t>13.</t>
  </si>
  <si>
    <t xml:space="preserve">Grundregel för Timpris. 
Timpris = Årlig personalkostnad/Årlig produktiv tid i timmar. Timpriset ska beräknas per avslutade räkenskapsår. Om räkenskapsåret inte är stängt vid tidpunkten för rapporteringen, måste mottagaren använder det senaste stängda tillgängliga räkenskapsåret.
</t>
  </si>
  <si>
    <r>
      <t xml:space="preserve">Lönekostnader hämtas enklast från Primula genom rapportern </t>
    </r>
    <r>
      <rPr>
        <i/>
        <sz val="11"/>
        <color theme="1"/>
        <rFont val="Calibri"/>
        <family val="2"/>
        <scheme val="minor"/>
      </rPr>
      <t>Lönehantering/Ekonomisk redovisning</t>
    </r>
    <r>
      <rPr>
        <sz val="11"/>
        <color theme="1"/>
        <rFont val="Calibri"/>
        <family val="2"/>
        <scheme val="minor"/>
      </rPr>
      <t>. Rutan överst till vänster i rapporten - välj samtliga personer som medverkar i projektet under rapporteringsperioden. Rullista överst till höger välj Lönekostnadsspec. Gå vidare till Månad välj From 1X01 första året för rapporteringsperioden. Även om rapporteringsperioden är 1604 till 1709, välj period 1601-1709 för att beräkna senast stängda årlig personalkostnad enligt punkt 2. Exempel på utdrag ur Primula finns under fliken Exempel Primula samt Pivo-Primula för sammanställning.</t>
    </r>
  </si>
  <si>
    <r>
      <rPr>
        <b/>
        <sz val="11"/>
        <color theme="1"/>
        <rFont val="Calibri"/>
        <family val="2"/>
        <scheme val="minor"/>
      </rPr>
      <t>Valutakurs:</t>
    </r>
    <r>
      <rPr>
        <sz val="11"/>
        <color theme="1"/>
        <rFont val="Calibri"/>
        <family val="2"/>
        <scheme val="minor"/>
      </rPr>
      <t xml:space="preserve"> Genomsnittlig valutakurs SEK/EUR för rapporteringsperioden. Cell till höger om valutakursen = länk till ECB växelkurs som ska användas vid rapportering inom H2020</t>
    </r>
  </si>
  <si>
    <r>
      <rPr>
        <b/>
        <sz val="11"/>
        <color theme="1"/>
        <rFont val="Calibri"/>
        <family val="2"/>
        <scheme val="minor"/>
      </rPr>
      <t>År:</t>
    </r>
    <r>
      <rPr>
        <sz val="11"/>
        <color theme="1"/>
        <rFont val="Calibri"/>
        <family val="2"/>
        <scheme val="minor"/>
      </rPr>
      <t xml:space="preserve"> Välj första år i rullista i innevarande rapporteringsperiod, cell C19. Om rapporteringsperiod är 1604 till 1709, välj 2016 som första beräknings år av lön.</t>
    </r>
  </si>
  <si>
    <r>
      <rPr>
        <b/>
        <sz val="11"/>
        <color theme="1"/>
        <rFont val="Calibri"/>
        <family val="2"/>
        <scheme val="minor"/>
      </rPr>
      <t>Kolumn Lön:</t>
    </r>
    <r>
      <rPr>
        <sz val="11"/>
        <color theme="1"/>
        <rFont val="Calibri"/>
        <family val="2"/>
        <scheme val="minor"/>
      </rPr>
      <t xml:space="preserve"> Klistra in lön från Primula, konto 4110X, 4111X eller 4112X i kolumnen för varje namngiven person i projektet som har avlönats under rapporteringsperioden och burit upp lön under året. </t>
    </r>
  </si>
  <si>
    <r>
      <rPr>
        <b/>
        <sz val="11"/>
        <color theme="1"/>
        <rFont val="Calibri"/>
        <family val="2"/>
        <scheme val="minor"/>
      </rPr>
      <t xml:space="preserve">Kolumn LPK: </t>
    </r>
    <r>
      <rPr>
        <sz val="11"/>
        <color theme="1"/>
        <rFont val="Calibri"/>
        <family val="2"/>
        <scheme val="minor"/>
      </rPr>
      <t xml:space="preserve">Klistra in LPK från Primula, konto 4110X, 4111X eller 4112X i kolumnen för varje namngiven person i projektet som har avlönats under rapporteringsperioden och burit upp lön under året. </t>
    </r>
  </si>
  <si>
    <r>
      <rPr>
        <b/>
        <sz val="11"/>
        <color theme="1"/>
        <rFont val="Calibri"/>
        <family val="2"/>
        <scheme val="minor"/>
      </rPr>
      <t>Kolumn Årsarbetstid:</t>
    </r>
    <r>
      <rPr>
        <sz val="11"/>
        <color theme="1"/>
        <rFont val="Calibri"/>
        <family val="2"/>
        <scheme val="minor"/>
      </rPr>
      <t xml:space="preserve"> Årsarbetstiden ges per automatik värdet 1720 timmar. Årsarbetstiden går att ändra trots att cellen inte är grå, men får endast justeras om det gäller timarvoderad personal eller om det finns behov av att ändra för föräldraledighet eller tjänstledighet, se punkt 4. </t>
    </r>
  </si>
  <si>
    <r>
      <rPr>
        <b/>
        <sz val="11"/>
        <color theme="1"/>
        <rFont val="Calibri"/>
        <family val="2"/>
        <scheme val="minor"/>
      </rPr>
      <t xml:space="preserve">Kolumn Namn: </t>
    </r>
    <r>
      <rPr>
        <sz val="11"/>
        <color theme="1"/>
        <rFont val="Calibri"/>
        <family val="2"/>
        <scheme val="minor"/>
      </rPr>
      <t xml:space="preserve">Kopiera namn från </t>
    </r>
    <r>
      <rPr>
        <i/>
        <sz val="11"/>
        <color theme="1"/>
        <rFont val="Calibri"/>
        <family val="2"/>
        <scheme val="minor"/>
      </rPr>
      <t>Beräkning av lön</t>
    </r>
    <r>
      <rPr>
        <sz val="11"/>
        <color theme="1"/>
        <rFont val="Calibri"/>
        <family val="2"/>
        <scheme val="minor"/>
      </rPr>
      <t xml:space="preserve"> eller sätt = i cellerna för namn från </t>
    </r>
    <r>
      <rPr>
        <i/>
        <sz val="11"/>
        <color theme="1"/>
        <rFont val="Calibri"/>
        <family val="2"/>
        <scheme val="minor"/>
      </rPr>
      <t xml:space="preserve">Beräkning av lön. </t>
    </r>
    <r>
      <rPr>
        <sz val="11"/>
        <color theme="1"/>
        <rFont val="Calibri"/>
        <family val="2"/>
        <scheme val="minor"/>
      </rPr>
      <t xml:space="preserve">Mallen hämtar automatiskt information så namnen måste vara samma som i cellerna i </t>
    </r>
    <r>
      <rPr>
        <i/>
        <sz val="11"/>
        <color theme="1"/>
        <rFont val="Calibri"/>
        <family val="2"/>
        <scheme val="minor"/>
      </rPr>
      <t xml:space="preserve">Beräkning av lönekostner i projekt </t>
    </r>
    <r>
      <rPr>
        <sz val="11"/>
        <color theme="1"/>
        <rFont val="Calibri"/>
        <family val="2"/>
        <scheme val="minor"/>
      </rPr>
      <t xml:space="preserve">som i </t>
    </r>
    <r>
      <rPr>
        <i/>
        <sz val="11"/>
        <color theme="1"/>
        <rFont val="Calibri"/>
        <family val="2"/>
        <scheme val="minor"/>
      </rPr>
      <t xml:space="preserve">Beräkning av lön. </t>
    </r>
  </si>
  <si>
    <r>
      <t>K</t>
    </r>
    <r>
      <rPr>
        <b/>
        <sz val="11"/>
        <color theme="1"/>
        <rFont val="Calibri"/>
        <family val="2"/>
        <scheme val="minor"/>
      </rPr>
      <t>olumn Beräkningsår:</t>
    </r>
    <r>
      <rPr>
        <sz val="11"/>
        <color theme="1"/>
        <rFont val="Calibri"/>
        <family val="2"/>
        <scheme val="minor"/>
      </rPr>
      <t xml:space="preserve"> Välj närmast stängda år som beräkningsår. Exempel, rapporteringsperiod 1604-1709, välj 2016 som beräkningsår. Undatag får endast göras om personen inte bar upp lön under senast stängda period. Måste gå att motivera varför inte senast stängda period används.</t>
    </r>
  </si>
  <si>
    <r>
      <rPr>
        <b/>
        <sz val="11"/>
        <color theme="1"/>
        <rFont val="Calibri"/>
        <family val="2"/>
        <scheme val="minor"/>
      </rPr>
      <t>Kolumn Arbetsinsats under år:</t>
    </r>
    <r>
      <rPr>
        <sz val="11"/>
        <color theme="1"/>
        <rFont val="Calibri"/>
        <family val="2"/>
        <scheme val="minor"/>
      </rPr>
      <t xml:space="preserve"> Välj år som motsvarar år för tidrapport. </t>
    </r>
  </si>
  <si>
    <r>
      <rPr>
        <b/>
        <sz val="11"/>
        <color theme="1"/>
        <rFont val="Calibri"/>
        <family val="2"/>
        <scheme val="minor"/>
      </rPr>
      <t>Kolumn Tid i projekt enligt tidrapport:</t>
    </r>
    <r>
      <rPr>
        <sz val="11"/>
        <color theme="1"/>
        <rFont val="Calibri"/>
        <family val="2"/>
        <scheme val="minor"/>
      </rPr>
      <t xml:space="preserve"> Fyll i tid motsvarande tidrapport utifrån </t>
    </r>
    <r>
      <rPr>
        <i/>
        <sz val="11"/>
        <color theme="1"/>
        <rFont val="Calibri"/>
        <family val="2"/>
        <scheme val="minor"/>
      </rPr>
      <t xml:space="preserve">Namn </t>
    </r>
    <r>
      <rPr>
        <sz val="11"/>
        <color theme="1"/>
        <rFont val="Calibri"/>
        <family val="2"/>
        <scheme val="minor"/>
      </rPr>
      <t xml:space="preserve">och </t>
    </r>
    <r>
      <rPr>
        <i/>
        <sz val="11"/>
        <color theme="1"/>
        <rFont val="Calibri"/>
        <family val="2"/>
        <scheme val="minor"/>
      </rPr>
      <t xml:space="preserve">Arbetsinsats under år. </t>
    </r>
    <r>
      <rPr>
        <sz val="11"/>
        <color theme="1"/>
        <rFont val="Calibri"/>
        <family val="2"/>
        <scheme val="minor"/>
      </rPr>
      <t xml:space="preserve">Här gäller det att vara uppmärksam så att timrapporterna inte understiger bokförd kostnad för rapporterad tid i redovisningen. </t>
    </r>
    <r>
      <rPr>
        <sz val="11"/>
        <color rgb="FFFF0000"/>
        <rFont val="Calibri"/>
        <family val="2"/>
        <scheme val="minor"/>
      </rPr>
      <t>Ansvarig ekonom ute på institutionen där projektet är hemmahörande måste stämma av så att korrekt belopp är bokfört innan helåret stänger så att kostnaden motsvarar förväntad timmar i projekt är bokförda på rätt aktivitet. Exempel, om person A arbetet i ett projekt 1604 till 1612. Förväntad arbetsinsats i projektet är 2,7 månader under perioden vilket motsvarar 22,5 procent/helår alternativt 30 procent under 9 månader. Om Person A konteras på 30 procent under perioden 1604 till 1612, motsvarar det dock inte 2,7 månader under året i bokförd lönekostnad utan bara 2,59 månader på grund av att allt semesteruttag ligger under perioden 1604 till 1612/lönerevisionen påverkar. Om Person A vill ta upp 2,7 månaders arbetstid under perioden 1604 till 1612 måste ekonomen ute på institutionen vara medveten om problemet och korrigera kontering så att kostnaden motsvara 2,7 månader per år och inte bara kontera personen 30 procent under 9 månader eftersom timkostnad i projekt utgår från bokför personalkostnad över helåret..</t>
    </r>
  </si>
  <si>
    <r>
      <rPr>
        <b/>
        <sz val="11"/>
        <color theme="1"/>
        <rFont val="Calibri"/>
        <family val="2"/>
        <scheme val="minor"/>
      </rPr>
      <t>Kolumn Tid i projekt enligt tidrapport:</t>
    </r>
    <r>
      <rPr>
        <sz val="11"/>
        <color theme="1"/>
        <rFont val="Calibri"/>
        <family val="2"/>
        <scheme val="minor"/>
      </rPr>
      <t xml:space="preserve"> Fyll i tid motsvarande tidrapport utifrån </t>
    </r>
    <r>
      <rPr>
        <i/>
        <sz val="11"/>
        <color theme="1"/>
        <rFont val="Calibri"/>
        <family val="2"/>
        <scheme val="minor"/>
      </rPr>
      <t>Namn</t>
    </r>
    <r>
      <rPr>
        <sz val="11"/>
        <color theme="1"/>
        <rFont val="Calibri"/>
        <family val="2"/>
        <scheme val="minor"/>
      </rPr>
      <t xml:space="preserve"> och </t>
    </r>
    <r>
      <rPr>
        <i/>
        <sz val="11"/>
        <color theme="1"/>
        <rFont val="Calibri"/>
        <family val="2"/>
        <scheme val="minor"/>
      </rPr>
      <t>Arbetsinsats under år</t>
    </r>
    <r>
      <rPr>
        <sz val="11"/>
        <color theme="1"/>
        <rFont val="Calibri"/>
        <family val="2"/>
        <scheme val="minor"/>
      </rPr>
      <t xml:space="preserve">. Här gäller det att vara uppmärksam så att timrapporterna inte understiger kostnaden för rapporterad tid i redovisningen. </t>
    </r>
  </si>
  <si>
    <r>
      <rPr>
        <b/>
        <sz val="11"/>
        <color theme="1"/>
        <rFont val="Calibri"/>
        <family val="2"/>
        <scheme val="minor"/>
      </rPr>
      <t>Kolumn Kontroll:</t>
    </r>
    <r>
      <rPr>
        <sz val="11"/>
        <color theme="1"/>
        <rFont val="Calibri"/>
        <family val="2"/>
        <scheme val="minor"/>
      </rPr>
      <t xml:space="preserve"> Om kontroll-kolumnen ger </t>
    </r>
    <r>
      <rPr>
        <i/>
        <sz val="11"/>
        <color theme="1"/>
        <rFont val="Calibri"/>
        <family val="2"/>
        <scheme val="minor"/>
      </rPr>
      <t xml:space="preserve">OK, </t>
    </r>
    <r>
      <rPr>
        <sz val="11"/>
        <color theme="1"/>
        <rFont val="Calibri"/>
        <family val="2"/>
        <scheme val="minor"/>
      </rPr>
      <t xml:space="preserve">innebär det att bokförd kostnad på projektet inte understiger rapporterad kostnad. Om kontrollkolumnen ger </t>
    </r>
    <r>
      <rPr>
        <i/>
        <sz val="11"/>
        <color theme="1"/>
        <rFont val="Calibri"/>
        <family val="2"/>
        <scheme val="minor"/>
      </rPr>
      <t xml:space="preserve">FEL!, </t>
    </r>
    <r>
      <rPr>
        <sz val="11"/>
        <color theme="1"/>
        <rFont val="Calibri"/>
        <family val="2"/>
        <scheme val="minor"/>
      </rPr>
      <t xml:space="preserve">så är det för lite kostnader bokfört på aktiviteten och antalet timmar måste nerjusteras i tidrapporterna. </t>
    </r>
  </si>
  <si>
    <t>Godkänd kostnad
att rapportera
SEK</t>
  </si>
  <si>
    <t>Godkänd kostnad
att rapportera
€</t>
  </si>
  <si>
    <t>Godkänd timpris
i projekt
 SEK</t>
  </si>
  <si>
    <t>Godkänd timpris
i projekt 
€</t>
  </si>
  <si>
    <t>Skillnad mellan tidrapport och bokförda timmar enligt godkänt timpris.</t>
  </si>
  <si>
    <t>Skillnad mellan godkända timmar i tidrapport och bokförd kostnad SEK</t>
  </si>
  <si>
    <t>Bokförd kostnad hos projekt partner (LU)
SEK</t>
  </si>
  <si>
    <t>Yrkeskategori</t>
  </si>
  <si>
    <t>Principal Investigator</t>
  </si>
  <si>
    <t>Senior Staff</t>
  </si>
  <si>
    <t>Post Doctorate</t>
  </si>
  <si>
    <t>Students</t>
  </si>
  <si>
    <t>Other</t>
  </si>
  <si>
    <t>Direct personnel costs declared as actual costs</t>
  </si>
  <si>
    <t>Staff Category</t>
  </si>
  <si>
    <t>Person Months</t>
  </si>
  <si>
    <t>Costs</t>
  </si>
  <si>
    <t>Ekonomisk rapportering ERC</t>
  </si>
  <si>
    <t>Årsarbetstid
1720 heltid, faktiska timmar vid arvode</t>
  </si>
  <si>
    <t>Tid i projekt,
enligt bokförd kostnad</t>
  </si>
  <si>
    <t>Beräkningsår</t>
  </si>
  <si>
    <t>Total kostnad lön</t>
  </si>
  <si>
    <t>Beräkning av timpris</t>
  </si>
  <si>
    <t>Summa (SEK)</t>
  </si>
  <si>
    <t>Summa (EUR)</t>
  </si>
  <si>
    <t>Bokförd lönekostnad under period</t>
  </si>
  <si>
    <t>Godkänd personalkostnad:</t>
  </si>
  <si>
    <t>Work Package</t>
  </si>
  <si>
    <t>Radetiketter</t>
  </si>
  <si>
    <t>Totalsumma</t>
  </si>
  <si>
    <t>Summa av Person Months</t>
  </si>
  <si>
    <t>Summa av Godkänd kostnad</t>
  </si>
  <si>
    <t>(tom)</t>
  </si>
  <si>
    <t>Anders Andersson</t>
  </si>
  <si>
    <t>Bengt Bengtsson</t>
  </si>
  <si>
    <t>Dokumentation</t>
  </si>
  <si>
    <r>
      <t xml:space="preserve">Instruktioner till mallen - </t>
    </r>
    <r>
      <rPr>
        <b/>
        <i/>
        <sz val="16"/>
        <color theme="1"/>
        <rFont val="Calibri"/>
        <family val="2"/>
        <scheme val="minor"/>
      </rPr>
      <t>Beräkning godkända lönekostnader vid Lunds universitet - EU-projekt inom Horizon 2020</t>
    </r>
  </si>
  <si>
    <t>All ekonomisk data som används i mallen ska dokumenteras och sparas. Informationen ska vara dokumenterad så att det vid en eventuell revision är enkelt att följa hur kostnaderna är framtagna.</t>
  </si>
  <si>
    <t>Grundregeln för beräkning av lönekostnad enligt H2020 = löner + sociala avgifter + övriga kostnader som ingår i ersättningen och som beror på nationell lagstiftning/ anställningsavtal. För timarvoderade eller annan personal där normalarbetstiden skiljer sig från 1720 timmar får manuell justering göras. Normal arbetstiden får justeras för föräldraledighet och tjänstledighet, men ej för sjukfrånvaro.</t>
  </si>
  <si>
    <t xml:space="preserve">Celler med grå färg                ska fyllas i. För förbättrad funktionalitet är inte mallen låst. Var därför noggranna med att inte ändra i andra celler än de som är markerade i grå färg. </t>
  </si>
  <si>
    <t xml:space="preserve">För tidrapporter gäller samma sak som ovan. All information som ligger till grund för beräkningarna ska vara dokumenterad och tillgänglig  vid en eventuell revision. </t>
  </si>
  <si>
    <t>https://fs.blogg.lu.se/kontakta-forskningsservice/</t>
  </si>
  <si>
    <t>För ytterligare information och hjälp, kontakta Forskningsservice.</t>
  </si>
  <si>
    <t>Ekonomisk rapportering H2020</t>
  </si>
  <si>
    <t>2016-05-01--2017-11-30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</si>
</sst>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4" formatCode="_-* #,##0.00\ &quot;kr&quot;_-;\-* #,##0.00\ &quot;kr&quot;_-;_-* &quot;-&quot;??\ &quot;kr&quot;_-;_-@_-"/>
    <numFmt numFmtId="164" formatCode="_-* #,##0\ &quot;kr&quot;_-;\-* #,##0\ &quot;kr&quot;_-;_-* &quot;-&quot;??\ &quot;kr&quot;_-;_-@_-"/>
    <numFmt numFmtId="165" formatCode="[$€-2]\ #,##0"/>
    <numFmt numFmtId="166" formatCode="[$€-2]\ #,##0.00"/>
    <numFmt numFmtId="167" formatCode="_-* #,##0.00\ [$€-1]_-;\-* #,##0.00\ [$€-1]_-;_-* &quot;-&quot;??\ [$€-1]_-;_-@_-"/>
    <numFmt numFmtId="168" formatCode="_-* #,##0\ [$kr-41D]_-;\-* #,##0\ [$kr-41D]_-;_-* &quot;-&quot;??\ [$kr-41D]_-;_-@_-"/>
    <numFmt numFmtId="169" formatCode="_-* #,##0\ [$€-1]_-;\-* #,##0\ [$€-1]_-;_-* &quot;-&quot;??\ [$€-1]_-;_-@_-"/>
    <numFmt numFmtId="170" formatCode="#,##0_ ;\-#,##0\ "/>
    <numFmt numFmtId="171" formatCode="#,##0.0_ ;\-#,##0.0\ "/>
    <numFmt numFmtId="172" formatCode="0_ ;\-0\ "/>
    <numFmt numFmtId="173" formatCode="#,##0.00_ ;\-#,##0.00\ "/>
    <numFmt numFmtId="174" formatCode="_ * #,##0_ \ [$€-1]_ ;_ * \-#,##0\ \ [$€-1]_ ;_ * &quot;-&quot;??_ \ [$€-1]_ ;_ @_ "/>
    <numFmt numFmtId="175" formatCode="_-* #,##0.0000\ [$€-1]_-;\-* #,##0.0000\ [$€-1]_-;_-* &quot;-&quot;??\ [$€-1]_-;_-@_-"/>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sz val="9"/>
      <color theme="1"/>
      <name val="Calibri"/>
      <family val="2"/>
      <scheme val="minor"/>
    </font>
    <font>
      <b/>
      <sz val="11"/>
      <color rgb="FFFF0000"/>
      <name val="Calibri"/>
      <family val="2"/>
      <scheme val="minor"/>
    </font>
    <font>
      <u/>
      <sz val="11"/>
      <color theme="10"/>
      <name val="Calibri"/>
      <family val="2"/>
      <scheme val="minor"/>
    </font>
    <font>
      <i/>
      <sz val="11"/>
      <color theme="1"/>
      <name val="Calibri"/>
      <family val="2"/>
      <scheme val="minor"/>
    </font>
    <font>
      <i/>
      <u/>
      <sz val="12"/>
      <name val="Calibri"/>
      <family val="2"/>
      <scheme val="minor"/>
    </font>
    <font>
      <b/>
      <i/>
      <sz val="16"/>
      <color theme="1"/>
      <name val="Calibri"/>
      <family val="2"/>
      <scheme val="minor"/>
    </font>
    <font>
      <sz val="11"/>
      <color rgb="FFFF0000"/>
      <name val="Calibri"/>
      <family val="2"/>
      <scheme val="minor"/>
    </font>
    <font>
      <sz val="11"/>
      <color theme="0"/>
      <name val="Calibri"/>
      <family val="2"/>
      <scheme val="minor"/>
    </font>
    <font>
      <sz val="10"/>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s>
  <fills count="10">
    <fill>
      <patternFill patternType="none"/>
    </fill>
    <fill>
      <patternFill patternType="gray125"/>
    </fill>
    <fill>
      <patternFill patternType="solid">
        <fgColor theme="4"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0"/>
        <bgColor indexed="64"/>
      </patternFill>
    </fill>
    <fill>
      <patternFill patternType="solid">
        <fgColor theme="2"/>
        <bgColor indexed="64"/>
      </patternFill>
    </fill>
    <fill>
      <patternFill patternType="solid">
        <fgColor theme="5" tint="0.79998168889431442"/>
        <bgColor indexed="65"/>
      </patternFill>
    </fill>
    <fill>
      <patternFill patternType="solid">
        <fgColor theme="0" tint="-4.9989318521683403E-2"/>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right/>
      <top/>
      <bottom style="thick">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7">
    <xf numFmtId="0" fontId="0" fillId="0" borderId="0"/>
    <xf numFmtId="44"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7" borderId="0" applyNumberFormat="0" applyBorder="0" applyAlignment="0" applyProtection="0"/>
    <xf numFmtId="0" fontId="8" fillId="0" borderId="0" applyNumberFormat="0" applyFill="0" applyBorder="0" applyAlignment="0" applyProtection="0"/>
  </cellStyleXfs>
  <cellXfs count="167">
    <xf numFmtId="0" fontId="0" fillId="0" borderId="0" xfId="0"/>
    <xf numFmtId="0" fontId="0" fillId="5" borderId="0" xfId="0" applyFill="1"/>
    <xf numFmtId="0" fontId="0" fillId="5" borderId="9" xfId="0" applyFill="1" applyBorder="1"/>
    <xf numFmtId="0" fontId="0" fillId="6" borderId="0" xfId="0" applyFill="1"/>
    <xf numFmtId="0" fontId="3" fillId="5" borderId="0" xfId="0" applyFont="1" applyFill="1" applyBorder="1" applyAlignment="1"/>
    <xf numFmtId="0" fontId="1" fillId="5" borderId="0" xfId="2" applyFill="1" applyBorder="1"/>
    <xf numFmtId="165" fontId="5" fillId="5" borderId="0" xfId="2" applyNumberFormat="1" applyFont="1" applyFill="1" applyBorder="1"/>
    <xf numFmtId="0" fontId="0" fillId="5" borderId="2" xfId="0" applyFill="1" applyBorder="1"/>
    <xf numFmtId="0" fontId="0" fillId="5" borderId="10" xfId="0" applyFill="1" applyBorder="1"/>
    <xf numFmtId="0" fontId="0" fillId="5" borderId="11" xfId="0" applyFill="1" applyBorder="1"/>
    <xf numFmtId="0" fontId="0" fillId="5" borderId="3" xfId="0" applyFill="1" applyBorder="1"/>
    <xf numFmtId="0" fontId="0" fillId="5" borderId="0" xfId="0" applyFill="1" applyBorder="1"/>
    <xf numFmtId="0" fontId="0" fillId="5" borderId="12" xfId="0" applyFill="1" applyBorder="1"/>
    <xf numFmtId="0" fontId="3" fillId="5" borderId="0" xfId="0" applyFont="1" applyFill="1" applyBorder="1" applyAlignment="1">
      <alignment horizontal="left"/>
    </xf>
    <xf numFmtId="0" fontId="0" fillId="5" borderId="4" xfId="0" applyFill="1" applyBorder="1"/>
    <xf numFmtId="0" fontId="0" fillId="5" borderId="13" xfId="0" applyFill="1" applyBorder="1"/>
    <xf numFmtId="0" fontId="0" fillId="6" borderId="0" xfId="0" applyFill="1" applyBorder="1"/>
    <xf numFmtId="166" fontId="0" fillId="6" borderId="0" xfId="0" applyNumberFormat="1" applyFill="1"/>
    <xf numFmtId="0" fontId="0" fillId="5" borderId="14" xfId="0" applyFill="1" applyBorder="1"/>
    <xf numFmtId="0" fontId="5" fillId="5" borderId="14" xfId="0" applyFont="1" applyFill="1" applyBorder="1"/>
    <xf numFmtId="0" fontId="5" fillId="5" borderId="15" xfId="0" applyFont="1" applyFill="1" applyBorder="1"/>
    <xf numFmtId="0" fontId="0" fillId="5" borderId="15" xfId="0" applyFill="1" applyBorder="1"/>
    <xf numFmtId="0" fontId="7" fillId="6" borderId="0" xfId="0" applyFont="1" applyFill="1"/>
    <xf numFmtId="164" fontId="0" fillId="6" borderId="0" xfId="0" applyNumberFormat="1" applyFill="1"/>
    <xf numFmtId="0" fontId="2" fillId="5" borderId="16" xfId="0" applyFont="1" applyFill="1" applyBorder="1" applyAlignment="1">
      <alignment horizontal="left" vertical="center"/>
    </xf>
    <xf numFmtId="0" fontId="1" fillId="5" borderId="0" xfId="3" applyFill="1" applyBorder="1" applyAlignment="1">
      <alignment horizontal="center"/>
    </xf>
    <xf numFmtId="0" fontId="1" fillId="2" borderId="0" xfId="2" applyBorder="1"/>
    <xf numFmtId="0" fontId="1" fillId="5" borderId="0" xfId="5" applyFill="1" applyBorder="1"/>
    <xf numFmtId="164" fontId="1" fillId="3" borderId="6" xfId="3" applyNumberFormat="1" applyBorder="1" applyAlignment="1">
      <alignment horizontal="center"/>
    </xf>
    <xf numFmtId="0" fontId="9" fillId="5" borderId="0" xfId="0" applyFont="1" applyFill="1"/>
    <xf numFmtId="0" fontId="10" fillId="5" borderId="0" xfId="6" applyFont="1" applyFill="1" applyBorder="1" applyAlignment="1">
      <alignment horizontal="center"/>
    </xf>
    <xf numFmtId="0" fontId="1" fillId="2" borderId="7" xfId="2" applyBorder="1"/>
    <xf numFmtId="0" fontId="2" fillId="2" borderId="6" xfId="2" applyFont="1" applyBorder="1"/>
    <xf numFmtId="164" fontId="1" fillId="3" borderId="1" xfId="3" applyNumberFormat="1" applyBorder="1"/>
    <xf numFmtId="0" fontId="0" fillId="5" borderId="0" xfId="0" applyFill="1" applyAlignment="1">
      <alignment horizontal="right"/>
    </xf>
    <xf numFmtId="0" fontId="4" fillId="5" borderId="9" xfId="0" applyFont="1" applyFill="1" applyBorder="1" applyAlignment="1">
      <alignment horizontal="left" vertical="top" wrapText="1"/>
    </xf>
    <xf numFmtId="0" fontId="1" fillId="2" borderId="0" xfId="2" applyBorder="1" applyAlignment="1">
      <alignment horizontal="right"/>
    </xf>
    <xf numFmtId="0" fontId="1" fillId="4" borderId="9" xfId="4" applyBorder="1" applyAlignment="1">
      <alignment horizontal="right"/>
    </xf>
    <xf numFmtId="0" fontId="1" fillId="2" borderId="9" xfId="2" applyBorder="1"/>
    <xf numFmtId="0" fontId="1" fillId="2" borderId="10" xfId="2" applyBorder="1" applyAlignment="1">
      <alignment horizontal="right"/>
    </xf>
    <xf numFmtId="0" fontId="1" fillId="4" borderId="0" xfId="4" applyBorder="1"/>
    <xf numFmtId="0" fontId="0" fillId="4" borderId="10" xfId="4" applyFont="1" applyBorder="1" applyAlignment="1">
      <alignment horizontal="right"/>
    </xf>
    <xf numFmtId="0" fontId="6" fillId="5" borderId="0" xfId="0" applyFont="1" applyFill="1" applyBorder="1" applyAlignment="1">
      <alignment horizontal="right"/>
    </xf>
    <xf numFmtId="0" fontId="3" fillId="5" borderId="6" xfId="0" applyFont="1" applyFill="1" applyBorder="1" applyAlignment="1"/>
    <xf numFmtId="0" fontId="1" fillId="5" borderId="8" xfId="2" applyFill="1" applyBorder="1"/>
    <xf numFmtId="0" fontId="0" fillId="2" borderId="10" xfId="2" applyFont="1" applyBorder="1" applyAlignment="1">
      <alignment horizontal="right"/>
    </xf>
    <xf numFmtId="0" fontId="0" fillId="2" borderId="0" xfId="2" applyFont="1" applyBorder="1" applyAlignment="1">
      <alignment horizontal="right"/>
    </xf>
    <xf numFmtId="0" fontId="0" fillId="4" borderId="0" xfId="4" applyFont="1" applyBorder="1" applyAlignment="1">
      <alignment horizontal="right"/>
    </xf>
    <xf numFmtId="0" fontId="2" fillId="5" borderId="17" xfId="0" applyFont="1" applyFill="1" applyBorder="1" applyAlignment="1">
      <alignment horizontal="center" vertical="center" wrapText="1"/>
    </xf>
    <xf numFmtId="0" fontId="0" fillId="5" borderId="0" xfId="0" applyFill="1"/>
    <xf numFmtId="0" fontId="2" fillId="5" borderId="0" xfId="0" applyFont="1" applyFill="1" applyBorder="1" applyAlignment="1">
      <alignment horizontal="center" vertical="center" wrapText="1"/>
    </xf>
    <xf numFmtId="166" fontId="0" fillId="5" borderId="0" xfId="0" applyNumberFormat="1" applyFill="1" applyBorder="1" applyAlignment="1">
      <alignment horizontal="center"/>
    </xf>
    <xf numFmtId="165" fontId="0" fillId="5" borderId="0" xfId="0" applyNumberFormat="1" applyFill="1" applyBorder="1" applyAlignment="1">
      <alignment horizontal="center"/>
    </xf>
    <xf numFmtId="164" fontId="0" fillId="5" borderId="1" xfId="0" applyNumberFormat="1" applyFill="1" applyBorder="1"/>
    <xf numFmtId="169" fontId="0" fillId="5" borderId="5" xfId="0" applyNumberFormat="1" applyFill="1" applyBorder="1"/>
    <xf numFmtId="164" fontId="0" fillId="5" borderId="5" xfId="1" applyNumberFormat="1" applyFont="1" applyFill="1" applyBorder="1" applyAlignment="1">
      <alignment horizontal="center"/>
    </xf>
    <xf numFmtId="164" fontId="0" fillId="5" borderId="5" xfId="0" applyNumberFormat="1" applyFill="1" applyBorder="1"/>
    <xf numFmtId="0" fontId="1" fillId="5" borderId="0" xfId="3" applyFill="1" applyBorder="1" applyAlignment="1"/>
    <xf numFmtId="0" fontId="1" fillId="5" borderId="0" xfId="3" applyFill="1" applyBorder="1" applyAlignment="1">
      <alignment horizontal="left"/>
    </xf>
    <xf numFmtId="0" fontId="1" fillId="5" borderId="7" xfId="2" applyFill="1" applyBorder="1"/>
    <xf numFmtId="0" fontId="2" fillId="5" borderId="16" xfId="0" applyFont="1" applyFill="1" applyBorder="1" applyAlignment="1">
      <alignment horizontal="center" vertical="center" wrapText="1"/>
    </xf>
    <xf numFmtId="167" fontId="1" fillId="5" borderId="0" xfId="3" applyNumberFormat="1" applyFill="1" applyBorder="1" applyAlignment="1"/>
    <xf numFmtId="170" fontId="0" fillId="5" borderId="5" xfId="0" applyNumberFormat="1" applyFill="1" applyBorder="1"/>
    <xf numFmtId="164" fontId="1" fillId="3" borderId="18" xfId="3" applyNumberFormat="1" applyBorder="1" applyAlignment="1">
      <alignment horizontal="center"/>
    </xf>
    <xf numFmtId="169" fontId="0" fillId="5" borderId="16" xfId="0" applyNumberFormat="1" applyFill="1" applyBorder="1"/>
    <xf numFmtId="164" fontId="0" fillId="5" borderId="16" xfId="0" applyNumberFormat="1" applyFill="1" applyBorder="1"/>
    <xf numFmtId="170" fontId="0" fillId="5" borderId="16" xfId="0" applyNumberFormat="1" applyFill="1" applyBorder="1"/>
    <xf numFmtId="0" fontId="13" fillId="5" borderId="0" xfId="0" applyFont="1" applyFill="1" applyBorder="1"/>
    <xf numFmtId="0" fontId="5" fillId="5" borderId="0" xfId="0" applyFont="1" applyFill="1" applyBorder="1"/>
    <xf numFmtId="171" fontId="1" fillId="5" borderId="5" xfId="3" applyNumberFormat="1" applyFill="1" applyBorder="1"/>
    <xf numFmtId="0" fontId="1" fillId="4" borderId="9" xfId="4" applyBorder="1"/>
    <xf numFmtId="2" fontId="0" fillId="6" borderId="0" xfId="0" applyNumberFormat="1" applyFill="1"/>
    <xf numFmtId="167" fontId="0" fillId="6" borderId="0" xfId="0" applyNumberFormat="1" applyFill="1"/>
    <xf numFmtId="165" fontId="15" fillId="2" borderId="8" xfId="2" applyNumberFormat="1" applyFont="1" applyBorder="1" applyAlignment="1">
      <alignment horizontal="center" vertical="center"/>
    </xf>
    <xf numFmtId="168" fontId="15" fillId="2" borderId="8" xfId="2" applyNumberFormat="1" applyFont="1" applyBorder="1" applyAlignment="1">
      <alignment horizontal="center" vertical="center"/>
    </xf>
    <xf numFmtId="0" fontId="1" fillId="8" borderId="8" xfId="2" applyFill="1" applyBorder="1"/>
    <xf numFmtId="0" fontId="16" fillId="8" borderId="6" xfId="2" applyFont="1" applyFill="1" applyBorder="1"/>
    <xf numFmtId="0" fontId="16" fillId="8" borderId="7" xfId="2" applyFont="1" applyFill="1" applyBorder="1"/>
    <xf numFmtId="0" fontId="1" fillId="5" borderId="9" xfId="3" applyFill="1" applyBorder="1" applyAlignment="1"/>
    <xf numFmtId="164" fontId="1" fillId="5" borderId="9" xfId="3" applyNumberFormat="1" applyFill="1" applyBorder="1" applyAlignment="1">
      <alignment horizontal="center"/>
    </xf>
    <xf numFmtId="164" fontId="1" fillId="5" borderId="1" xfId="3" applyNumberFormat="1" applyFill="1" applyBorder="1" applyAlignment="1"/>
    <xf numFmtId="164" fontId="1" fillId="5" borderId="5" xfId="3" applyNumberFormat="1" applyFill="1" applyBorder="1" applyAlignment="1"/>
    <xf numFmtId="164" fontId="1" fillId="3" borderId="16" xfId="3" applyNumberFormat="1" applyBorder="1" applyAlignment="1">
      <alignment horizontal="center"/>
    </xf>
    <xf numFmtId="0" fontId="7" fillId="5" borderId="0" xfId="0" applyFont="1" applyFill="1" applyBorder="1" applyAlignment="1">
      <alignment horizontal="center" vertical="center" wrapText="1"/>
    </xf>
    <xf numFmtId="166" fontId="12" fillId="5" borderId="0" xfId="0" applyNumberFormat="1" applyFont="1" applyFill="1" applyBorder="1" applyAlignment="1">
      <alignment horizontal="center"/>
    </xf>
    <xf numFmtId="165" fontId="12" fillId="5" borderId="0" xfId="0" applyNumberFormat="1" applyFont="1" applyFill="1" applyBorder="1" applyAlignment="1">
      <alignment horizontal="center"/>
    </xf>
    <xf numFmtId="164" fontId="0" fillId="5" borderId="5" xfId="1" applyNumberFormat="1" applyFont="1" applyFill="1" applyBorder="1" applyAlignment="1">
      <alignment vertical="center"/>
    </xf>
    <xf numFmtId="171" fontId="1" fillId="5" borderId="16" xfId="3" applyNumberFormat="1" applyFill="1" applyBorder="1"/>
    <xf numFmtId="0" fontId="2" fillId="6" borderId="0" xfId="0" applyFont="1" applyFill="1" applyBorder="1" applyAlignment="1">
      <alignment horizontal="center" vertical="center" wrapText="1"/>
    </xf>
    <xf numFmtId="170" fontId="0" fillId="6" borderId="0" xfId="1" applyNumberFormat="1" applyFont="1" applyFill="1" applyBorder="1" applyAlignment="1">
      <alignment horizontal="center"/>
    </xf>
    <xf numFmtId="167" fontId="1" fillId="6" borderId="0" xfId="1" applyNumberFormat="1" applyFill="1" applyBorder="1" applyAlignment="1">
      <alignment horizontal="center"/>
    </xf>
    <xf numFmtId="164" fontId="1" fillId="6" borderId="0" xfId="3" applyNumberFormat="1" applyFill="1" applyBorder="1" applyAlignment="1">
      <alignment horizontal="center"/>
    </xf>
    <xf numFmtId="169" fontId="1" fillId="5" borderId="5" xfId="1" applyNumberFormat="1" applyFill="1" applyBorder="1" applyAlignment="1"/>
    <xf numFmtId="164" fontId="1" fillId="5" borderId="0" xfId="3" applyNumberFormat="1" applyFill="1" applyBorder="1" applyAlignment="1"/>
    <xf numFmtId="169" fontId="1" fillId="5" borderId="0" xfId="1" applyNumberFormat="1" applyFill="1" applyBorder="1" applyAlignment="1"/>
    <xf numFmtId="164" fontId="1" fillId="5" borderId="0" xfId="3" applyNumberFormat="1" applyFill="1" applyBorder="1" applyAlignment="1">
      <alignment horizontal="center"/>
    </xf>
    <xf numFmtId="170" fontId="1" fillId="5" borderId="0" xfId="3" applyNumberFormat="1" applyFill="1" applyBorder="1" applyAlignment="1"/>
    <xf numFmtId="0" fontId="0" fillId="5" borderId="4" xfId="3" applyFont="1" applyFill="1" applyBorder="1" applyAlignment="1"/>
    <xf numFmtId="167" fontId="0" fillId="5" borderId="5" xfId="1" applyNumberFormat="1" applyFont="1" applyFill="1" applyBorder="1"/>
    <xf numFmtId="170" fontId="1" fillId="5" borderId="5" xfId="3" applyNumberFormat="1" applyFill="1" applyBorder="1" applyAlignment="1"/>
    <xf numFmtId="0" fontId="4" fillId="5" borderId="0" xfId="0" applyFont="1" applyFill="1" applyBorder="1" applyAlignment="1">
      <alignment horizontal="left" vertical="top" wrapText="1"/>
    </xf>
    <xf numFmtId="0" fontId="5" fillId="5" borderId="14" xfId="0" applyFont="1" applyFill="1" applyBorder="1" applyAlignment="1">
      <alignment horizontal="left"/>
    </xf>
    <xf numFmtId="0" fontId="16" fillId="5" borderId="0" xfId="2" applyFont="1" applyFill="1" applyBorder="1"/>
    <xf numFmtId="164" fontId="0" fillId="9" borderId="5" xfId="1" applyNumberFormat="1" applyFont="1" applyFill="1" applyBorder="1" applyAlignment="1">
      <alignment horizontal="right"/>
    </xf>
    <xf numFmtId="164" fontId="0" fillId="9" borderId="16" xfId="1" applyNumberFormat="1" applyFont="1" applyFill="1" applyBorder="1" applyAlignment="1">
      <alignment horizontal="right"/>
    </xf>
    <xf numFmtId="169" fontId="0" fillId="9" borderId="5" xfId="1" applyNumberFormat="1" applyFont="1" applyFill="1" applyBorder="1" applyAlignment="1">
      <alignment horizontal="right"/>
    </xf>
    <xf numFmtId="173" fontId="0" fillId="5" borderId="5" xfId="0" applyNumberFormat="1" applyFill="1" applyBorder="1"/>
    <xf numFmtId="0" fontId="17" fillId="8" borderId="6" xfId="0" applyFont="1" applyFill="1" applyBorder="1" applyProtection="1">
      <protection locked="0"/>
    </xf>
    <xf numFmtId="0" fontId="17" fillId="8" borderId="1" xfId="0" applyFont="1" applyFill="1" applyBorder="1" applyAlignment="1" applyProtection="1">
      <alignment horizontal="center" vertical="center"/>
      <protection locked="0"/>
    </xf>
    <xf numFmtId="0" fontId="0" fillId="0" borderId="0" xfId="0" pivotButton="1" applyProtection="1">
      <protection locked="0"/>
    </xf>
    <xf numFmtId="0" fontId="0" fillId="0" borderId="0" xfId="0" applyProtection="1">
      <protection locked="0"/>
    </xf>
    <xf numFmtId="0" fontId="0" fillId="0" borderId="0" xfId="0" applyAlignment="1" applyProtection="1">
      <alignment horizontal="left"/>
      <protection locked="0"/>
    </xf>
    <xf numFmtId="2" fontId="0" fillId="0" borderId="0" xfId="0" applyNumberFormat="1" applyProtection="1">
      <protection locked="0"/>
    </xf>
    <xf numFmtId="169" fontId="0" fillId="0" borderId="0" xfId="0" applyNumberFormat="1" applyProtection="1">
      <protection locked="0"/>
    </xf>
    <xf numFmtId="0" fontId="0" fillId="0" borderId="0" xfId="0" applyAlignment="1" applyProtection="1">
      <alignment horizontal="left" indent="1"/>
      <protection locked="0"/>
    </xf>
    <xf numFmtId="0" fontId="0" fillId="0" borderId="0" xfId="0" applyNumberFormat="1" applyProtection="1">
      <protection locked="0"/>
    </xf>
    <xf numFmtId="0" fontId="0" fillId="8" borderId="4" xfId="3" applyFont="1" applyFill="1" applyBorder="1" applyAlignment="1" applyProtection="1">
      <alignment horizontal="left"/>
      <protection locked="0"/>
    </xf>
    <xf numFmtId="0" fontId="1" fillId="8" borderId="1" xfId="3" applyFill="1" applyBorder="1" applyAlignment="1" applyProtection="1">
      <alignment horizontal="center"/>
      <protection locked="0"/>
    </xf>
    <xf numFmtId="0" fontId="1" fillId="8" borderId="5" xfId="3" applyFill="1" applyBorder="1" applyAlignment="1" applyProtection="1">
      <alignment horizontal="center"/>
      <protection locked="0"/>
    </xf>
    <xf numFmtId="0" fontId="0" fillId="8" borderId="16" xfId="3" applyFont="1" applyFill="1" applyBorder="1" applyAlignment="1" applyProtection="1">
      <alignment horizontal="left"/>
      <protection locked="0"/>
    </xf>
    <xf numFmtId="0" fontId="1" fillId="8" borderId="16" xfId="3" applyFill="1" applyBorder="1" applyAlignment="1" applyProtection="1">
      <alignment horizontal="center"/>
      <protection locked="0"/>
    </xf>
    <xf numFmtId="164" fontId="1" fillId="8" borderId="5" xfId="1" applyNumberFormat="1" applyFill="1" applyBorder="1" applyAlignment="1" applyProtection="1">
      <protection locked="0"/>
    </xf>
    <xf numFmtId="0" fontId="0" fillId="8" borderId="18" xfId="0" applyFill="1" applyBorder="1" applyAlignment="1" applyProtection="1">
      <alignment horizontal="center" vertical="center"/>
      <protection locked="0"/>
    </xf>
    <xf numFmtId="164" fontId="1" fillId="8" borderId="1" xfId="1" applyNumberFormat="1" applyFill="1" applyBorder="1" applyAlignment="1" applyProtection="1">
      <protection locked="0"/>
    </xf>
    <xf numFmtId="0" fontId="0" fillId="8" borderId="6" xfId="0" applyFill="1" applyBorder="1" applyAlignment="1" applyProtection="1">
      <alignment horizontal="center" vertical="center"/>
      <protection locked="0"/>
    </xf>
    <xf numFmtId="170" fontId="0" fillId="8" borderId="1" xfId="1" applyNumberFormat="1" applyFont="1" applyFill="1" applyBorder="1" applyAlignment="1" applyProtection="1">
      <alignment horizontal="center" vertical="center"/>
      <protection locked="0"/>
    </xf>
    <xf numFmtId="172" fontId="0" fillId="8" borderId="5" xfId="1" applyNumberFormat="1" applyFont="1" applyFill="1" applyBorder="1" applyAlignment="1" applyProtection="1">
      <alignment horizontal="center"/>
      <protection locked="0"/>
    </xf>
    <xf numFmtId="170" fontId="0" fillId="8" borderId="5" xfId="1" applyNumberFormat="1" applyFont="1" applyFill="1" applyBorder="1" applyAlignment="1" applyProtection="1">
      <alignment horizontal="center"/>
      <protection locked="0"/>
    </xf>
    <xf numFmtId="170" fontId="0" fillId="8" borderId="1" xfId="1" applyNumberFormat="1" applyFont="1" applyFill="1" applyBorder="1" applyAlignment="1" applyProtection="1">
      <alignment horizontal="center"/>
      <protection locked="0"/>
    </xf>
    <xf numFmtId="167" fontId="1" fillId="3" borderId="1" xfId="3" applyNumberFormat="1" applyBorder="1" applyAlignment="1" applyProtection="1">
      <protection locked="0"/>
    </xf>
    <xf numFmtId="0" fontId="5" fillId="5" borderId="14" xfId="0" applyFont="1" applyFill="1" applyBorder="1" applyAlignment="1">
      <alignment horizontal="left"/>
    </xf>
    <xf numFmtId="0" fontId="4" fillId="5" borderId="0" xfId="0" applyFont="1" applyFill="1" applyBorder="1" applyAlignment="1">
      <alignment horizontal="left" vertical="top" wrapText="1"/>
    </xf>
    <xf numFmtId="0" fontId="0" fillId="0" borderId="0" xfId="0" pivotButton="1"/>
    <xf numFmtId="0" fontId="0" fillId="0" borderId="0" xfId="0" applyAlignment="1">
      <alignment horizontal="left"/>
    </xf>
    <xf numFmtId="2" fontId="0" fillId="0" borderId="0" xfId="0" applyNumberFormat="1"/>
    <xf numFmtId="0" fontId="14" fillId="8" borderId="6" xfId="3" applyFont="1" applyFill="1" applyBorder="1" applyAlignment="1" applyProtection="1">
      <alignment horizontal="center"/>
      <protection locked="0"/>
    </xf>
    <xf numFmtId="0" fontId="14" fillId="8" borderId="16" xfId="3" applyFont="1" applyFill="1" applyBorder="1" applyAlignment="1" applyProtection="1">
      <alignment horizontal="center"/>
      <protection locked="0"/>
    </xf>
    <xf numFmtId="174" fontId="0" fillId="0" borderId="0" xfId="0" applyNumberFormat="1"/>
    <xf numFmtId="0" fontId="4" fillId="5" borderId="9" xfId="0" applyFont="1" applyFill="1" applyBorder="1" applyAlignment="1">
      <alignment horizontal="left" vertical="top" wrapText="1"/>
    </xf>
    <xf numFmtId="0" fontId="8" fillId="5" borderId="0" xfId="6" applyFill="1"/>
    <xf numFmtId="175" fontId="1" fillId="3" borderId="1" xfId="3" applyNumberFormat="1" applyBorder="1" applyAlignment="1" applyProtection="1">
      <protection locked="0"/>
    </xf>
    <xf numFmtId="0" fontId="0" fillId="8" borderId="6" xfId="3" applyFont="1" applyFill="1" applyBorder="1" applyAlignment="1" applyProtection="1">
      <protection locked="0"/>
    </xf>
    <xf numFmtId="0" fontId="0" fillId="8" borderId="8" xfId="3" applyFont="1" applyFill="1" applyBorder="1" applyAlignment="1" applyProtection="1">
      <protection locked="0"/>
    </xf>
    <xf numFmtId="0" fontId="4" fillId="5" borderId="0" xfId="0" applyFont="1" applyFill="1" applyBorder="1" applyAlignment="1">
      <alignment horizontal="left" vertical="top" wrapText="1"/>
    </xf>
    <xf numFmtId="0" fontId="0" fillId="3" borderId="6" xfId="3" applyFont="1" applyBorder="1" applyAlignment="1" applyProtection="1">
      <alignment horizontal="left"/>
      <protection locked="0"/>
    </xf>
    <xf numFmtId="0" fontId="0" fillId="3" borderId="7" xfId="3" applyFont="1" applyBorder="1" applyAlignment="1" applyProtection="1">
      <alignment horizontal="left"/>
      <protection locked="0"/>
    </xf>
    <xf numFmtId="0" fontId="0" fillId="3" borderId="8" xfId="3" applyFont="1" applyBorder="1" applyAlignment="1" applyProtection="1">
      <alignment horizontal="left"/>
      <protection locked="0"/>
    </xf>
    <xf numFmtId="0" fontId="0" fillId="5" borderId="6" xfId="3" applyFont="1" applyFill="1" applyBorder="1" applyAlignment="1">
      <alignment horizontal="left"/>
    </xf>
    <xf numFmtId="0" fontId="1" fillId="5" borderId="7" xfId="3" applyFill="1" applyBorder="1" applyAlignment="1">
      <alignment horizontal="left"/>
    </xf>
    <xf numFmtId="0" fontId="1" fillId="5" borderId="8" xfId="3" applyFill="1" applyBorder="1" applyAlignment="1">
      <alignment horizontal="left"/>
    </xf>
    <xf numFmtId="0" fontId="5" fillId="5" borderId="14" xfId="0" applyFont="1" applyFill="1" applyBorder="1" applyAlignment="1">
      <alignment horizontal="left"/>
    </xf>
    <xf numFmtId="0" fontId="0" fillId="8" borderId="18" xfId="3" applyFont="1" applyFill="1" applyBorder="1" applyAlignment="1" applyProtection="1">
      <protection locked="0"/>
    </xf>
    <xf numFmtId="0" fontId="0" fillId="8" borderId="19" xfId="3" applyFont="1" applyFill="1" applyBorder="1" applyAlignment="1" applyProtection="1">
      <protection locked="0"/>
    </xf>
    <xf numFmtId="0" fontId="2" fillId="5" borderId="17" xfId="0" applyFont="1" applyFill="1" applyBorder="1" applyAlignment="1">
      <alignment horizontal="left" vertical="center"/>
    </xf>
    <xf numFmtId="0" fontId="2" fillId="5" borderId="20" xfId="0" applyFont="1" applyFill="1" applyBorder="1" applyAlignment="1">
      <alignment horizontal="left" vertical="center"/>
    </xf>
    <xf numFmtId="0" fontId="4" fillId="5" borderId="9" xfId="0" applyFont="1" applyFill="1" applyBorder="1" applyAlignment="1">
      <alignment horizontal="left" vertical="top" wrapText="1"/>
    </xf>
    <xf numFmtId="0" fontId="0" fillId="2" borderId="0" xfId="2" applyFont="1" applyBorder="1" applyAlignment="1">
      <alignment horizontal="left" vertical="top" wrapText="1"/>
    </xf>
    <xf numFmtId="0" fontId="1" fillId="2" borderId="0" xfId="2" applyBorder="1" applyAlignment="1">
      <alignment horizontal="left" vertical="top" wrapText="1"/>
    </xf>
    <xf numFmtId="0" fontId="0" fillId="4" borderId="10" xfId="4" applyFont="1" applyBorder="1" applyAlignment="1">
      <alignment horizontal="left" vertical="top" wrapText="1"/>
    </xf>
    <xf numFmtId="0" fontId="1" fillId="4" borderId="10" xfId="4" applyBorder="1" applyAlignment="1">
      <alignment horizontal="left" vertical="top" wrapText="1"/>
    </xf>
    <xf numFmtId="0" fontId="1" fillId="4" borderId="9" xfId="4" applyBorder="1" applyAlignment="1">
      <alignment horizontal="left" vertical="top" wrapText="1"/>
    </xf>
    <xf numFmtId="0" fontId="0" fillId="2" borderId="10" xfId="2" applyFont="1" applyBorder="1" applyAlignment="1">
      <alignment horizontal="left" vertical="top" wrapText="1"/>
    </xf>
    <xf numFmtId="0" fontId="1" fillId="2" borderId="10" xfId="2" applyBorder="1" applyAlignment="1">
      <alignment horizontal="left" vertical="top" wrapText="1"/>
    </xf>
    <xf numFmtId="0" fontId="1" fillId="4" borderId="0" xfId="4" applyBorder="1" applyAlignment="1">
      <alignment horizontal="left" vertical="top" wrapText="1"/>
    </xf>
    <xf numFmtId="0" fontId="0" fillId="4" borderId="0" xfId="4" applyFont="1" applyBorder="1" applyAlignment="1">
      <alignment horizontal="left" vertical="top" wrapText="1"/>
    </xf>
    <xf numFmtId="0" fontId="4" fillId="5" borderId="0" xfId="0" applyFont="1" applyFill="1" applyAlignment="1">
      <alignment horizontal="left" vertical="top" wrapText="1"/>
    </xf>
    <xf numFmtId="0" fontId="1" fillId="2" borderId="9" xfId="2" applyBorder="1" applyAlignment="1">
      <alignment horizontal="left" vertical="top" wrapText="1"/>
    </xf>
  </cellXfs>
  <cellStyles count="7">
    <cellStyle name="20 % - Dekorfärg1" xfId="2" builtinId="30"/>
    <cellStyle name="20 % - Dekorfärg2" xfId="5" builtinId="34"/>
    <cellStyle name="20 % - Dekorfärg3" xfId="3" builtinId="38"/>
    <cellStyle name="20 % - Dekorfärg4" xfId="4" builtinId="42"/>
    <cellStyle name="Hyperlänk" xfId="6" builtinId="8"/>
    <cellStyle name="Normal" xfId="0" builtinId="0"/>
    <cellStyle name="Valuta" xfId="1" builtinId="4"/>
  </cellStyles>
  <dxfs count="36">
    <dxf>
      <numFmt numFmtId="2" formatCode="0.00"/>
    </dxf>
    <dxf>
      <numFmt numFmtId="189" formatCode="0.000"/>
    </dxf>
    <dxf>
      <numFmt numFmtId="188" formatCode="0.0000"/>
    </dxf>
    <dxf>
      <numFmt numFmtId="187" formatCode="0.00000"/>
    </dxf>
    <dxf>
      <numFmt numFmtId="186" formatCode="0.000000"/>
    </dxf>
    <dxf>
      <numFmt numFmtId="185" formatCode="0.0000000"/>
    </dxf>
    <dxf>
      <numFmt numFmtId="184" formatCode="0.00000000"/>
    </dxf>
    <dxf>
      <numFmt numFmtId="183" formatCode="0.000000000"/>
    </dxf>
    <dxf>
      <numFmt numFmtId="181" formatCode="0.0000000000"/>
    </dxf>
    <dxf>
      <numFmt numFmtId="182" formatCode="0.00000000000"/>
    </dxf>
    <dxf>
      <numFmt numFmtId="181" formatCode="0.0000000000"/>
    </dxf>
    <dxf>
      <numFmt numFmtId="174" formatCode="_ * #,##0_ \ [$€-1]_ ;_ * \-#,##0\ \ [$€-1]_ ;_ * &quot;-&quot;??_ \ [$€-1]_ ;_ @_ "/>
    </dxf>
    <dxf>
      <numFmt numFmtId="180" formatCode="_ * #,##0.0_ \ [$€-1]_ ;_ * \-#,##0.0\ \ [$€-1]_ ;_ * &quot;-&quot;??_ \ [$€-1]_ ;_ @_ "/>
    </dxf>
    <dxf>
      <numFmt numFmtId="179" formatCode="_ * #,##0.00_ \ [$€-1]_ ;_ * \-#,##0.00\ \ [$€-1]_ ;_ * &quot;-&quot;??_ \ [$€-1]_ ;_ @_ "/>
    </dxf>
    <dxf>
      <numFmt numFmtId="164" formatCode="_-* #,##0\ &quot;kr&quot;_-;\-* #,##0\ &quot;kr&quot;_-;_-* &quot;-&quot;??\ &quot;kr&quot;_-;_-@_-"/>
    </dxf>
    <dxf>
      <numFmt numFmtId="178" formatCode="_-* #,##0.0\ &quot;kr&quot;_-;\-* #,##0.0\ &quot;kr&quot;_-;_-* &quot;-&quot;??\ &quot;kr&quot;_-;_-@_-"/>
    </dxf>
    <dxf>
      <numFmt numFmtId="34" formatCode="_-* #,##0.00\ &quot;kr&quot;_-;\-* #,##0.00\ &quot;kr&quot;_-;_-* &quot;-&quot;??\ &quot;kr&quot;_-;_-@_-"/>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numFmt numFmtId="169" formatCode="_-* #,##0\ [$€-1]_-;\-* #,##0\ [$€-1]_-;_-* &quot;-&quot;??\ [$€-1]_-;_-@_-"/>
    </dxf>
    <dxf>
      <numFmt numFmtId="177" formatCode="_-* #,##0.0\ [$€-1]_-;\-* #,##0.0\ [$€-1]_-;_-* &quot;-&quot;??\ [$€-1]_-;_-@_-"/>
    </dxf>
    <dxf>
      <numFmt numFmtId="167" formatCode="_-* #,##0.00\ [$€-1]_-;\-* #,##0.00\ [$€-1]_-;_-* &quot;-&quot;??\ [$€-1]_-;_-@_-"/>
    </dxf>
    <dxf>
      <numFmt numFmtId="2" formatCode="0.00"/>
    </dxf>
    <dxf>
      <numFmt numFmtId="176" formatCode="0.0"/>
    </dxf>
    <dxf>
      <numFmt numFmtId="1" formatCode="0"/>
    </dxf>
    <dxf>
      <numFmt numFmtId="176"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2.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991657</xdr:colOff>
      <xdr:row>2</xdr:row>
      <xdr:rowOff>12105</xdr:rowOff>
    </xdr:from>
    <xdr:to>
      <xdr:col>8</xdr:col>
      <xdr:colOff>296331</xdr:colOff>
      <xdr:row>12</xdr:row>
      <xdr:rowOff>59118</xdr:rowOff>
    </xdr:to>
    <xdr:pic>
      <xdr:nvPicPr>
        <xdr:cNvPr id="2" name="Bildobjekt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16282" y="393105"/>
          <a:ext cx="1828799" cy="21329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0</xdr:colOff>
      <xdr:row>54</xdr:row>
      <xdr:rowOff>152400</xdr:rowOff>
    </xdr:from>
    <xdr:ext cx="2363660" cy="264560"/>
    <xdr:sp macro="" textlink="">
      <xdr:nvSpPr>
        <xdr:cNvPr id="3" name="textruta 2"/>
        <xdr:cNvSpPr txBox="1"/>
      </xdr:nvSpPr>
      <xdr:spPr>
        <a:xfrm>
          <a:off x="390525" y="12220575"/>
          <a:ext cx="2363660" cy="2645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r>
            <a:rPr lang="sv-SE" sz="1100"/>
            <a:t>Högerklicka på tabell, tryck</a:t>
          </a:r>
          <a:r>
            <a:rPr lang="sv-SE" sz="1100" baseline="0"/>
            <a:t> uppdatera</a:t>
          </a:r>
          <a:endParaRPr lang="sv-SE"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991657</xdr:colOff>
      <xdr:row>2</xdr:row>
      <xdr:rowOff>12105</xdr:rowOff>
    </xdr:from>
    <xdr:to>
      <xdr:col>8</xdr:col>
      <xdr:colOff>296331</xdr:colOff>
      <xdr:row>12</xdr:row>
      <xdr:rowOff>59118</xdr:rowOff>
    </xdr:to>
    <xdr:pic>
      <xdr:nvPicPr>
        <xdr:cNvPr id="2" name="Bildobjekt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40157" y="393105"/>
          <a:ext cx="1828799" cy="21329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0</xdr:colOff>
      <xdr:row>54</xdr:row>
      <xdr:rowOff>152400</xdr:rowOff>
    </xdr:from>
    <xdr:ext cx="2363660" cy="264560"/>
    <xdr:sp macro="" textlink="">
      <xdr:nvSpPr>
        <xdr:cNvPr id="3" name="textruta 2"/>
        <xdr:cNvSpPr txBox="1"/>
      </xdr:nvSpPr>
      <xdr:spPr>
        <a:xfrm>
          <a:off x="390525" y="12220575"/>
          <a:ext cx="2363660" cy="2645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r>
            <a:rPr lang="sv-SE" sz="1100"/>
            <a:t>Högerklicka på tabell, tryck</a:t>
          </a:r>
          <a:r>
            <a:rPr lang="sv-SE" sz="1100" baseline="0"/>
            <a:t> uppdatera</a:t>
          </a:r>
          <a:endParaRPr lang="sv-SE"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529737</xdr:colOff>
      <xdr:row>3</xdr:row>
      <xdr:rowOff>45426</xdr:rowOff>
    </xdr:from>
    <xdr:to>
      <xdr:col>5</xdr:col>
      <xdr:colOff>282086</xdr:colOff>
      <xdr:row>3</xdr:row>
      <xdr:rowOff>188301</xdr:rowOff>
    </xdr:to>
    <xdr:sp macro="" textlink="">
      <xdr:nvSpPr>
        <xdr:cNvPr id="2" name="Rektangel 1"/>
        <xdr:cNvSpPr/>
      </xdr:nvSpPr>
      <xdr:spPr>
        <a:xfrm>
          <a:off x="2383449" y="5408734"/>
          <a:ext cx="360483" cy="142875"/>
        </a:xfrm>
        <a:prstGeom prst="rect">
          <a:avLst/>
        </a:prstGeom>
        <a:solidFill>
          <a:schemeClr val="bg2">
            <a:lumMod val="90000"/>
          </a:schemeClr>
        </a:solid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Karin Langborger" refreshedDate="44095.384685879631" createdVersion="6" refreshedVersion="6" minRefreshableVersion="3" recordCount="11">
  <cacheSource type="worksheet">
    <worksheetSource ref="C35:P46" sheet="H2020 Lönekostnad (ERC SC)"/>
  </cacheSource>
  <cacheFields count="14">
    <cacheField name="Namn" numFmtId="0">
      <sharedItems containsBlank="1"/>
    </cacheField>
    <cacheField name="Arbetinsats_x000a_ under år:" numFmtId="0">
      <sharedItems containsString="0" containsBlank="1" containsNumber="1" containsInteger="1" minValue="2017" maxValue="2017"/>
    </cacheField>
    <cacheField name="Beräkningsår_x000a_timlön" numFmtId="0">
      <sharedItems containsString="0" containsBlank="1" containsNumber="1" containsInteger="1" minValue="2016" maxValue="2016"/>
    </cacheField>
    <cacheField name="Yrkeskategori" numFmtId="0">
      <sharedItems containsBlank="1" count="3">
        <s v="Principal Investigator"/>
        <s v="Post Doctorate"/>
        <m/>
      </sharedItems>
    </cacheField>
    <cacheField name="Tid i projekt,_x000a_enligt tidrapport" numFmtId="0">
      <sharedItems containsString="0" containsBlank="1" containsNumber="1" containsInteger="1" minValue="70" maxValue="720"/>
    </cacheField>
    <cacheField name="Godkänd kostnad_x000a_att rapportera_x000a_SEK" numFmtId="164">
      <sharedItems containsMixedTypes="1" containsNumber="1" minValue="35310.543197674415" maxValue="385116.27906976745"/>
    </cacheField>
    <cacheField name="Godkänd kostnad_x000a_att rapportera_x000a_€" numFmtId="169">
      <sharedItems containsMixedTypes="1" containsNumber="1" minValue="3698.0586483258357" maxValue="40333.069317348185"/>
    </cacheField>
    <cacheField name="Bokförd kostnad hos projekt partner (LU)_x000a_SEK" numFmtId="164">
      <sharedItems containsString="0" containsBlank="1" containsNumber="1" minValue="33333" maxValue="385116"/>
    </cacheField>
    <cacheField name="Tid i projekt,_x000a_enligt bokförd kostnad" numFmtId="171">
      <sharedItems containsMixedTypes="1" containsNumber="1" minValue="66.079697130053603" maxValue="719.99947826086952"/>
    </cacheField>
    <cacheField name="Godkänd timpris_x000a_i projekt_x000a_ SEK" numFmtId="164">
      <sharedItems containsMixedTypes="1" containsNumber="1" minValue="504.43633139534882" maxValue="534.88372093023258"/>
    </cacheField>
    <cacheField name="Godkänd timpris_x000a_i projekt _x000a_€" numFmtId="0">
      <sharedItems containsMixedTypes="1" containsNumber="1" minValue="52.829409261797657" maxValue="56.018151829650257"/>
    </cacheField>
    <cacheField name="Skillnad mellan godkända timmar i tidrapport och bokförd kostnad SEK" numFmtId="164">
      <sharedItems containsMixedTypes="1" containsNumber="1" minValue="-127582.18971511628" maxValue="146437.88680232558"/>
    </cacheField>
    <cacheField name="Person Months" numFmtId="173">
      <sharedItems containsSemiMixedTypes="0" containsString="0" containsNumber="1" minValue="0" maxValue="5.0232558139534884"/>
    </cacheField>
    <cacheField name="Skillnad mellan tidrapport och bokförda timmar enligt godkänt timpris." numFmtId="170">
      <sharedItems containsMixedTypes="1" containsNumber="1" minValue="-290.30003924827491" maxValue="252.9203028699464"/>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Karin Langborger" refreshedDate="44095.384869444446" createdVersion="6" refreshedVersion="6" minRefreshableVersion="3" recordCount="11">
  <cacheSource type="worksheet">
    <worksheetSource ref="C35:P46" sheet="H2020 Lönekostnad(WP)"/>
  </cacheSource>
  <cacheFields count="14">
    <cacheField name="Namn" numFmtId="0">
      <sharedItems containsBlank="1" count="14">
        <s v="Anders Andersson"/>
        <s v="Bengt Bengtsson"/>
        <m/>
        <s v="" u="1"/>
        <s v="MH" u="1"/>
        <s v="Trollås Tina" u="1"/>
        <s v="KN" u="1"/>
        <s v="Jönsson Nils-Olof" u="1"/>
        <s v="JM" u="1"/>
        <s v="Persson Jörgen" u="1"/>
        <s v="Langborger Karin" u="1"/>
        <s v="Andersson Anders" u="1"/>
        <s v="MS" u="1"/>
        <s v="Josefsson Kjell" u="1"/>
      </sharedItems>
    </cacheField>
    <cacheField name="Arbetinsats_x000a_ under år:" numFmtId="0">
      <sharedItems containsString="0" containsBlank="1" containsNumber="1" containsInteger="1" minValue="2017" maxValue="2017"/>
    </cacheField>
    <cacheField name="Beräkningsår_x000a_timlön" numFmtId="0">
      <sharedItems containsString="0" containsBlank="1" containsNumber="1" containsInteger="1" minValue="2016" maxValue="2016"/>
    </cacheField>
    <cacheField name="Work Package" numFmtId="0">
      <sharedItems containsString="0" containsBlank="1" containsNumber="1" containsInteger="1" minValue="1" maxValue="8" count="7">
        <n v="1"/>
        <n v="3"/>
        <m/>
        <n v="7" u="1"/>
        <n v="8" u="1"/>
        <n v="4" u="1"/>
        <n v="2" u="1"/>
      </sharedItems>
    </cacheField>
    <cacheField name="Tid i projekt,_x000a_enligt tidrapport" numFmtId="0">
      <sharedItems containsString="0" containsBlank="1" containsNumber="1" containsInteger="1" minValue="70" maxValue="319"/>
    </cacheField>
    <cacheField name="Godkänd kostnad_x000a_att rapportera_x000a_SEK" numFmtId="164">
      <sharedItems containsMixedTypes="1" containsNumber="1" minValue="35310.543197674415" maxValue="160915.18971511628"/>
    </cacheField>
    <cacheField name="Godkänd kostnad_x000a_att rapportera_x000a_€" numFmtId="169">
      <sharedItems containsMixedTypes="1" containsNumber="1" minValue="3698.0586483258357" maxValue="16852.581554513454"/>
    </cacheField>
    <cacheField name="Bokförd kostnad hos projekt partner (LU)_x000a_SEK" numFmtId="164">
      <sharedItems containsString="0" containsBlank="1" containsNumber="1" minValue="2222" maxValue="181748.43"/>
    </cacheField>
    <cacheField name="Tid i projekt,_x000a_enligt bokförd kostnad" numFmtId="171">
      <sharedItems containsMixedTypes="1" containsNumber="1" minValue="4.1541739130434783" maxValue="360.30003924827491"/>
    </cacheField>
    <cacheField name="Godkänd timpris_x000a_i projekt_x000a_ SEK" numFmtId="164">
      <sharedItems containsMixedTypes="1" containsNumber="1" minValue="504.43633139534882" maxValue="534.88372093023258"/>
    </cacheField>
    <cacheField name="Godkänd timpris_x000a_i projekt _x000a_€" numFmtId="0">
      <sharedItems containsMixedTypes="1" containsNumber="1" minValue="52.829409261797657" maxValue="56.018151829650257"/>
    </cacheField>
    <cacheField name="Skillnad mellan godkända timmar i tidrapport och bokförd kostnad SEK" numFmtId="164">
      <sharedItems containsMixedTypes="1" containsNumber="1" minValue="-131498.93023255814" maxValue="146437.88680232558"/>
    </cacheField>
    <cacheField name="Person Months" numFmtId="173">
      <sharedItems containsSemiMixedTypes="0" containsString="0" containsNumber="1" minValue="0" maxValue="2.2255813953488373"/>
    </cacheField>
    <cacheField name="Skillnad mellan tidrapport och bokförda timmar enligt godkänt timpris." numFmtId="170">
      <sharedItems containsMixedTypes="1" containsNumber="1" minValue="-290.30003924827491" maxValue="252.920302869946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1">
  <r>
    <s v="Anders Andersson"/>
    <n v="2017"/>
    <n v="2016"/>
    <x v="0"/>
    <n v="70"/>
    <n v="35310.543197674415"/>
    <n v="3698.0586483258357"/>
    <n v="181748.43"/>
    <n v="360.30003924827491"/>
    <n v="504.43633139534882"/>
    <n v="52.829409261797657"/>
    <n v="146437.88680232558"/>
    <n v="0.48837209302325579"/>
    <n v="-290.30003924827491"/>
  </r>
  <r>
    <s v="Anders Andersson"/>
    <n v="2017"/>
    <n v="2016"/>
    <x v="0"/>
    <n v="319"/>
    <n v="160915.18971511628"/>
    <n v="16852.581554513454"/>
    <n v="33333"/>
    <n v="66.079697130053603"/>
    <n v="504.43633139534882"/>
    <n v="52.829409261797657"/>
    <n v="-127582.18971511628"/>
    <n v="2.2255813953488373"/>
    <n v="252.9203028699464"/>
  </r>
  <r>
    <s v="Bengt Bengtsson"/>
    <n v="2017"/>
    <n v="2016"/>
    <x v="1"/>
    <n v="720"/>
    <n v="385116.27906976745"/>
    <n v="40333.069317348185"/>
    <n v="385116"/>
    <n v="719.99947826086952"/>
    <n v="534.88372093023258"/>
    <n v="56.018151829650257"/>
    <n v="-0.27906976744998246"/>
    <n v="5.0232558139534884"/>
    <n v="5.2173913047681708E-4"/>
  </r>
  <r>
    <m/>
    <m/>
    <m/>
    <x v="2"/>
    <m/>
    <s v=""/>
    <s v=""/>
    <m/>
    <s v=""/>
    <s v=""/>
    <s v=""/>
    <s v=""/>
    <n v="0"/>
    <s v=""/>
  </r>
  <r>
    <m/>
    <m/>
    <m/>
    <x v="2"/>
    <m/>
    <s v=""/>
    <s v=""/>
    <m/>
    <s v=""/>
    <s v=""/>
    <s v=""/>
    <s v=""/>
    <n v="0"/>
    <s v=""/>
  </r>
  <r>
    <m/>
    <m/>
    <m/>
    <x v="2"/>
    <m/>
    <s v=""/>
    <s v=""/>
    <m/>
    <s v=""/>
    <s v=""/>
    <s v=""/>
    <s v=""/>
    <n v="0"/>
    <s v=""/>
  </r>
  <r>
    <m/>
    <m/>
    <m/>
    <x v="2"/>
    <m/>
    <s v=""/>
    <s v=""/>
    <m/>
    <s v=""/>
    <s v=""/>
    <s v=""/>
    <s v=""/>
    <n v="0"/>
    <s v=""/>
  </r>
  <r>
    <m/>
    <m/>
    <m/>
    <x v="2"/>
    <m/>
    <s v=""/>
    <s v=""/>
    <m/>
    <s v=""/>
    <s v=""/>
    <s v=""/>
    <s v=""/>
    <n v="0"/>
    <s v=""/>
  </r>
  <r>
    <m/>
    <m/>
    <m/>
    <x v="2"/>
    <m/>
    <s v=""/>
    <s v=""/>
    <m/>
    <s v=""/>
    <s v=""/>
    <s v=""/>
    <s v=""/>
    <n v="0"/>
    <s v=""/>
  </r>
  <r>
    <m/>
    <m/>
    <m/>
    <x v="2"/>
    <m/>
    <s v=""/>
    <s v=""/>
    <m/>
    <s v=""/>
    <s v=""/>
    <s v=""/>
    <s v=""/>
    <n v="0"/>
    <s v=""/>
  </r>
  <r>
    <m/>
    <m/>
    <m/>
    <x v="2"/>
    <m/>
    <s v=""/>
    <s v=""/>
    <m/>
    <s v=""/>
    <s v=""/>
    <s v=""/>
    <s v=""/>
    <n v="0"/>
    <s v=""/>
  </r>
</pivotCacheRecords>
</file>

<file path=xl/pivotCache/pivotCacheRecords2.xml><?xml version="1.0" encoding="utf-8"?>
<pivotCacheRecords xmlns="http://schemas.openxmlformats.org/spreadsheetml/2006/main" xmlns:r="http://schemas.openxmlformats.org/officeDocument/2006/relationships" count="11">
  <r>
    <x v="0"/>
    <n v="2017"/>
    <n v="2016"/>
    <x v="0"/>
    <n v="70"/>
    <n v="35310.543197674415"/>
    <n v="3698.0586483258357"/>
    <n v="181748.43"/>
    <n v="360.30003924827491"/>
    <n v="504.43633139534882"/>
    <n v="52.829409261797657"/>
    <n v="146437.88680232558"/>
    <n v="0.48837209302325579"/>
    <n v="-290.30003924827491"/>
  </r>
  <r>
    <x v="0"/>
    <n v="2017"/>
    <n v="2016"/>
    <x v="1"/>
    <n v="319"/>
    <n v="160915.18971511628"/>
    <n v="16852.581554513454"/>
    <n v="33333"/>
    <n v="66.079697130053603"/>
    <n v="504.43633139534882"/>
    <n v="52.829409261797657"/>
    <n v="-127582.18971511628"/>
    <n v="2.2255813953488373"/>
    <n v="252.9203028699464"/>
  </r>
  <r>
    <x v="1"/>
    <n v="2017"/>
    <n v="2016"/>
    <x v="1"/>
    <n v="250"/>
    <n v="133720.93023255814"/>
    <n v="14004.537957412564"/>
    <n v="2222"/>
    <n v="4.1541739130434783"/>
    <n v="534.88372093023258"/>
    <n v="56.018151829650257"/>
    <n v="-131498.93023255814"/>
    <n v="1.7441860465116279"/>
    <n v="245.84582608695652"/>
  </r>
  <r>
    <x v="2"/>
    <m/>
    <m/>
    <x v="2"/>
    <m/>
    <s v=""/>
    <s v=""/>
    <m/>
    <s v=""/>
    <s v=""/>
    <s v=""/>
    <s v=""/>
    <n v="0"/>
    <s v=""/>
  </r>
  <r>
    <x v="2"/>
    <m/>
    <m/>
    <x v="2"/>
    <m/>
    <s v=""/>
    <s v=""/>
    <m/>
    <s v=""/>
    <s v=""/>
    <s v=""/>
    <s v=""/>
    <n v="0"/>
    <s v=""/>
  </r>
  <r>
    <x v="2"/>
    <m/>
    <m/>
    <x v="2"/>
    <m/>
    <s v=""/>
    <s v=""/>
    <m/>
    <s v=""/>
    <s v=""/>
    <s v=""/>
    <s v=""/>
    <n v="0"/>
    <s v=""/>
  </r>
  <r>
    <x v="2"/>
    <m/>
    <m/>
    <x v="2"/>
    <m/>
    <s v=""/>
    <s v=""/>
    <m/>
    <s v=""/>
    <s v=""/>
    <s v=""/>
    <s v=""/>
    <n v="0"/>
    <s v=""/>
  </r>
  <r>
    <x v="2"/>
    <m/>
    <m/>
    <x v="2"/>
    <m/>
    <s v=""/>
    <s v=""/>
    <m/>
    <s v=""/>
    <s v=""/>
    <s v=""/>
    <s v=""/>
    <n v="0"/>
    <s v=""/>
  </r>
  <r>
    <x v="2"/>
    <m/>
    <m/>
    <x v="2"/>
    <m/>
    <s v=""/>
    <s v=""/>
    <m/>
    <s v=""/>
    <s v=""/>
    <s v=""/>
    <s v=""/>
    <n v="0"/>
    <s v=""/>
  </r>
  <r>
    <x v="2"/>
    <m/>
    <m/>
    <x v="2"/>
    <m/>
    <s v=""/>
    <s v=""/>
    <m/>
    <s v=""/>
    <s v=""/>
    <s v=""/>
    <s v=""/>
    <n v="0"/>
    <s v=""/>
  </r>
  <r>
    <x v="2"/>
    <m/>
    <m/>
    <x v="2"/>
    <m/>
    <s v=""/>
    <s v=""/>
    <m/>
    <s v=""/>
    <s v=""/>
    <s v=""/>
    <s v=""/>
    <n v="0"/>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ell1" cacheId="1" applyNumberFormats="0" applyBorderFormats="0" applyFontFormats="0" applyPatternFormats="0" applyAlignmentFormats="0" applyWidthHeightFormats="1" dataCaption="Värden" updatedVersion="6" minRefreshableVersion="3" useAutoFormatting="1" itemPrintTitles="1" createdVersion="6" indent="0" outline="1" outlineData="1" multipleFieldFilters="0">
  <location ref="C58:E66" firstHeaderRow="0" firstDataRow="1" firstDataCol="1"/>
  <pivotFields count="14">
    <pivotField axis="axisRow" showAll="0">
      <items count="15">
        <item m="1" x="3"/>
        <item m="1" x="13"/>
        <item m="1" x="7"/>
        <item m="1" x="10"/>
        <item m="1" x="9"/>
        <item m="1" x="5"/>
        <item x="2"/>
        <item m="1" x="11"/>
        <item m="1" x="6"/>
        <item m="1" x="8"/>
        <item m="1" x="12"/>
        <item m="1" x="4"/>
        <item x="0"/>
        <item x="1"/>
        <item t="default"/>
      </items>
    </pivotField>
    <pivotField showAll="0"/>
    <pivotField showAll="0"/>
    <pivotField axis="axisRow" showAll="0">
      <items count="8">
        <item x="0"/>
        <item m="1" x="6"/>
        <item x="1"/>
        <item m="1" x="5"/>
        <item m="1" x="3"/>
        <item m="1" x="4"/>
        <item x="2"/>
        <item t="default"/>
      </items>
    </pivotField>
    <pivotField showAll="0"/>
    <pivotField showAll="0"/>
    <pivotField dataField="1" showAll="0"/>
    <pivotField showAll="0"/>
    <pivotField showAll="0"/>
    <pivotField showAll="0"/>
    <pivotField showAll="0"/>
    <pivotField showAll="0"/>
    <pivotField dataField="1" numFmtId="173" showAll="0"/>
    <pivotField showAll="0"/>
  </pivotFields>
  <rowFields count="2">
    <field x="3"/>
    <field x="0"/>
  </rowFields>
  <rowItems count="8">
    <i>
      <x/>
    </i>
    <i r="1">
      <x v="12"/>
    </i>
    <i>
      <x v="2"/>
    </i>
    <i r="1">
      <x v="12"/>
    </i>
    <i r="1">
      <x v="13"/>
    </i>
    <i>
      <x v="6"/>
    </i>
    <i r="1">
      <x v="6"/>
    </i>
    <i t="grand">
      <x/>
    </i>
  </rowItems>
  <colFields count="1">
    <field x="-2"/>
  </colFields>
  <colItems count="2">
    <i>
      <x/>
    </i>
    <i i="1">
      <x v="1"/>
    </i>
  </colItems>
  <dataFields count="2">
    <dataField name="Summa av Person Months" fld="12" baseField="0" baseItem="0" numFmtId="2"/>
    <dataField name="Summa av Godkänd kostnad" fld="6" baseField="3" baseItem="0" numFmtId="169"/>
  </dataFields>
  <formats count="19">
    <format dxfId="35">
      <pivotArea outline="0" collapsedLevelsAreSubtotals="1" fieldPosition="0">
        <references count="1">
          <reference field="4294967294" count="1" selected="0">
            <x v="0"/>
          </reference>
        </references>
      </pivotArea>
    </format>
    <format dxfId="34">
      <pivotArea outline="0" collapsedLevelsAreSubtotals="1" fieldPosition="0">
        <references count="1">
          <reference field="4294967294" count="1" selected="0">
            <x v="0"/>
          </reference>
        </references>
      </pivotArea>
    </format>
    <format dxfId="33">
      <pivotArea outline="0" collapsedLevelsAreSubtotals="1" fieldPosition="0">
        <references count="1">
          <reference field="4294967294" count="1" selected="0">
            <x v="0"/>
          </reference>
        </references>
      </pivotArea>
    </format>
    <format dxfId="32">
      <pivotArea outline="0" collapsedLevelsAreSubtotals="1" fieldPosition="0">
        <references count="1">
          <reference field="4294967294" count="1" selected="0">
            <x v="0"/>
          </reference>
        </references>
      </pivotArea>
    </format>
    <format dxfId="31">
      <pivotArea outline="0" collapsedLevelsAreSubtotals="1" fieldPosition="0">
        <references count="1">
          <reference field="4294967294" count="1" selected="0">
            <x v="1"/>
          </reference>
        </references>
      </pivotArea>
    </format>
    <format dxfId="30">
      <pivotArea outline="0" collapsedLevelsAreSubtotals="1" fieldPosition="0">
        <references count="1">
          <reference field="4294967294" count="1" selected="0">
            <x v="1"/>
          </reference>
        </references>
      </pivotArea>
    </format>
    <format dxfId="29">
      <pivotArea outline="0" collapsedLevelsAreSubtotals="1" fieldPosition="0">
        <references count="1">
          <reference field="4294967294" count="1" selected="0">
            <x v="1"/>
          </reference>
        </references>
      </pivotArea>
    </format>
    <format dxfId="28">
      <pivotArea type="all" dataOnly="0" outline="0" fieldPosition="0"/>
    </format>
    <format dxfId="27">
      <pivotArea outline="0" collapsedLevelsAreSubtotals="1" fieldPosition="0"/>
    </format>
    <format dxfId="26">
      <pivotArea field="3" type="button" dataOnly="0" labelOnly="1" outline="0" axis="axisRow" fieldPosition="0"/>
    </format>
    <format dxfId="25">
      <pivotArea dataOnly="0" labelOnly="1" fieldPosition="0">
        <references count="1">
          <reference field="3" count="0"/>
        </references>
      </pivotArea>
    </format>
    <format dxfId="24">
      <pivotArea dataOnly="0" labelOnly="1" grandRow="1" outline="0" fieldPosition="0"/>
    </format>
    <format dxfId="23">
      <pivotArea dataOnly="0" labelOnly="1" fieldPosition="0">
        <references count="2">
          <reference field="0" count="1">
            <x v="1"/>
          </reference>
          <reference field="3" count="1" selected="0">
            <x v="0"/>
          </reference>
        </references>
      </pivotArea>
    </format>
    <format dxfId="22">
      <pivotArea dataOnly="0" labelOnly="1" fieldPosition="0">
        <references count="2">
          <reference field="0" count="1">
            <x v="2"/>
          </reference>
          <reference field="3" count="1" selected="0">
            <x v="1"/>
          </reference>
        </references>
      </pivotArea>
    </format>
    <format dxfId="21">
      <pivotArea dataOnly="0" labelOnly="1" fieldPosition="0">
        <references count="2">
          <reference field="0" count="3">
            <x v="1"/>
            <x v="4"/>
            <x v="5"/>
          </reference>
          <reference field="3" count="1" selected="0">
            <x v="2"/>
          </reference>
        </references>
      </pivotArea>
    </format>
    <format dxfId="20">
      <pivotArea dataOnly="0" labelOnly="1" fieldPosition="0">
        <references count="2">
          <reference field="0" count="1">
            <x v="3"/>
          </reference>
          <reference field="3" count="1" selected="0">
            <x v="3"/>
          </reference>
        </references>
      </pivotArea>
    </format>
    <format dxfId="19">
      <pivotArea dataOnly="0" labelOnly="1" fieldPosition="0">
        <references count="2">
          <reference field="0" count="2">
            <x v="2"/>
            <x v="5"/>
          </reference>
          <reference field="3" count="1" selected="0">
            <x v="4"/>
          </reference>
        </references>
      </pivotArea>
    </format>
    <format dxfId="18">
      <pivotArea dataOnly="0" labelOnly="1" fieldPosition="0">
        <references count="2">
          <reference field="0" count="1">
            <x v="2"/>
          </reference>
          <reference field="3" count="1" selected="0">
            <x v="5"/>
          </reference>
        </references>
      </pivotArea>
    </format>
    <format dxfId="17">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ell1" cacheId="0" applyNumberFormats="0" applyBorderFormats="0" applyFontFormats="0" applyPatternFormats="0" applyAlignmentFormats="0" applyWidthHeightFormats="1" dataCaption="Värden" updatedVersion="6" minRefreshableVersion="3" useAutoFormatting="1" itemPrintTitles="1" createdVersion="6" indent="0" outline="1" outlineData="1" multipleFieldFilters="0">
  <location ref="C58:E62" firstHeaderRow="0" firstDataRow="1" firstDataCol="1"/>
  <pivotFields count="14">
    <pivotField showAll="0"/>
    <pivotField showAll="0"/>
    <pivotField showAll="0"/>
    <pivotField axis="axisRow" showAll="0">
      <items count="4">
        <item x="0"/>
        <item x="2"/>
        <item x="1"/>
        <item t="default"/>
      </items>
    </pivotField>
    <pivotField showAll="0"/>
    <pivotField showAll="0"/>
    <pivotField dataField="1" showAll="0"/>
    <pivotField showAll="0"/>
    <pivotField showAll="0"/>
    <pivotField showAll="0"/>
    <pivotField showAll="0"/>
    <pivotField showAll="0"/>
    <pivotField dataField="1" numFmtId="173" showAll="0"/>
    <pivotField showAll="0"/>
  </pivotFields>
  <rowFields count="1">
    <field x="3"/>
  </rowFields>
  <rowItems count="4">
    <i>
      <x/>
    </i>
    <i>
      <x v="1"/>
    </i>
    <i>
      <x v="2"/>
    </i>
    <i t="grand">
      <x/>
    </i>
  </rowItems>
  <colFields count="1">
    <field x="-2"/>
  </colFields>
  <colItems count="2">
    <i>
      <x/>
    </i>
    <i i="1">
      <x v="1"/>
    </i>
  </colItems>
  <dataFields count="2">
    <dataField name="Summa av Person Months" fld="12" baseField="0" baseItem="0" numFmtId="2"/>
    <dataField name="Summa av Godkänd kostnad" fld="6" baseField="3" baseItem="0" numFmtId="174"/>
  </dataFields>
  <formats count="17">
    <format dxfId="16">
      <pivotArea outline="0" collapsedLevelsAreSubtotals="1" fieldPosition="0">
        <references count="1">
          <reference field="4294967294" count="1" selected="0">
            <x v="1"/>
          </reference>
        </references>
      </pivotArea>
    </format>
    <format dxfId="15">
      <pivotArea outline="0" collapsedLevelsAreSubtotals="1" fieldPosition="0">
        <references count="1">
          <reference field="4294967294" count="1" selected="0">
            <x v="1"/>
          </reference>
        </references>
      </pivotArea>
    </format>
    <format dxfId="14">
      <pivotArea outline="0" collapsedLevelsAreSubtotals="1" fieldPosition="0">
        <references count="1">
          <reference field="4294967294" count="1" selected="0">
            <x v="1"/>
          </reference>
        </references>
      </pivotArea>
    </format>
    <format dxfId="13">
      <pivotArea outline="0" collapsedLevelsAreSubtotals="1" fieldPosition="0">
        <references count="1">
          <reference field="4294967294" count="1" selected="0">
            <x v="1"/>
          </reference>
        </references>
      </pivotArea>
    </format>
    <format dxfId="12">
      <pivotArea outline="0" collapsedLevelsAreSubtotals="1" fieldPosition="0">
        <references count="1">
          <reference field="4294967294" count="1" selected="0">
            <x v="1"/>
          </reference>
        </references>
      </pivotArea>
    </format>
    <format dxfId="11">
      <pivotArea outline="0" collapsedLevelsAreSubtotals="1" fieldPosition="0">
        <references count="1">
          <reference field="4294967294" count="1" selected="0">
            <x v="1"/>
          </reference>
        </references>
      </pivotArea>
    </format>
    <format dxfId="10">
      <pivotArea outline="0" collapsedLevelsAreSubtotals="1" fieldPosition="0">
        <references count="1">
          <reference field="4294967294" count="1" selected="0">
            <x v="0"/>
          </reference>
        </references>
      </pivotArea>
    </format>
    <format dxfId="9">
      <pivotArea outline="0" collapsedLevelsAreSubtotals="1" fieldPosition="0">
        <references count="1">
          <reference field="4294967294" count="1" selected="0">
            <x v="0"/>
          </reference>
        </references>
      </pivotArea>
    </format>
    <format dxfId="8">
      <pivotArea outline="0" collapsedLevelsAreSubtotals="1" fieldPosition="0">
        <references count="1">
          <reference field="4294967294" count="1" selected="0">
            <x v="0"/>
          </reference>
        </references>
      </pivotArea>
    </format>
    <format dxfId="7">
      <pivotArea outline="0" collapsedLevelsAreSubtotals="1" fieldPosition="0">
        <references count="1">
          <reference field="4294967294" count="1" selected="0">
            <x v="0"/>
          </reference>
        </references>
      </pivotArea>
    </format>
    <format dxfId="6">
      <pivotArea outline="0" collapsedLevelsAreSubtotals="1" fieldPosition="0">
        <references count="1">
          <reference field="4294967294" count="1" selected="0">
            <x v="0"/>
          </reference>
        </references>
      </pivotArea>
    </format>
    <format dxfId="5">
      <pivotArea outline="0" collapsedLevelsAreSubtotals="1" fieldPosition="0">
        <references count="1">
          <reference field="4294967294" count="1" selected="0">
            <x v="0"/>
          </reference>
        </references>
      </pivotArea>
    </format>
    <format dxfId="4">
      <pivotArea outline="0" collapsedLevelsAreSubtotals="1" fieldPosition="0">
        <references count="1">
          <reference field="4294967294" count="1" selected="0">
            <x v="0"/>
          </reference>
        </references>
      </pivotArea>
    </format>
    <format dxfId="3">
      <pivotArea outline="0" collapsedLevelsAreSubtotals="1" fieldPosition="0">
        <references count="1">
          <reference field="4294967294" count="1" selected="0">
            <x v="0"/>
          </reference>
        </references>
      </pivotArea>
    </format>
    <format dxfId="2">
      <pivotArea outline="0" collapsedLevelsAreSubtotals="1" fieldPosition="0">
        <references count="1">
          <reference field="4294967294" count="1" selected="0">
            <x v="0"/>
          </reference>
        </references>
      </pivotArea>
    </format>
    <format dxfId="1">
      <pivotArea outline="0" collapsedLevelsAreSubtotals="1" fieldPosition="0">
        <references count="1">
          <reference field="4294967294" count="1" selected="0">
            <x v="0"/>
          </reference>
        </references>
      </pivotArea>
    </format>
    <format dxfId="0">
      <pivotArea outline="0" collapsedLevelsAreSubtotals="1" fieldPosition="0">
        <references count="1">
          <reference field="4294967294"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cb.europa.eu/stats/policy_and_exchange_rates/euro_reference_exchange_rates/html/eurofxref-graph-sek.en.html" TargetMode="Externa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ecb.europa.eu/stats/policy_and_exchange_rates/euro_reference_exchange_rates/html/eurofxref-graph-sek.en.html" TargetMode="External"/><Relationship Id="rId1" Type="http://schemas.openxmlformats.org/officeDocument/2006/relationships/pivotTable" Target="../pivotTables/pivotTable2.x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fs.blogg.lu.se/kontakta-forskningsservi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127"/>
  <sheetViews>
    <sheetView tabSelected="1" topLeftCell="A22" zoomScaleNormal="100" zoomScaleSheetLayoutView="55" workbookViewId="0">
      <selection activeCell="K47" sqref="K47"/>
    </sheetView>
  </sheetViews>
  <sheetFormatPr defaultColWidth="8.7109375" defaultRowHeight="15" outlineLevelCol="1" x14ac:dyDescent="0.25"/>
  <cols>
    <col min="1" max="1" width="2" style="3" customWidth="1"/>
    <col min="2" max="2" width="3.85546875" style="3" customWidth="1"/>
    <col min="3" max="3" width="21.140625" style="3" customWidth="1"/>
    <col min="4" max="4" width="24.28515625" style="3" bestFit="1" customWidth="1"/>
    <col min="5" max="5" width="26.42578125" style="3" customWidth="1"/>
    <col min="6" max="6" width="20.140625" style="3" customWidth="1"/>
    <col min="7" max="7" width="19.28515625" style="3" customWidth="1"/>
    <col min="8" max="8" width="18.5703125" style="3" customWidth="1"/>
    <col min="9" max="9" width="10.42578125" style="3" customWidth="1" outlineLevel="1"/>
    <col min="10" max="10" width="12.42578125" style="3" customWidth="1" outlineLevel="1"/>
    <col min="11" max="11" width="11.7109375" style="3" customWidth="1" outlineLevel="1"/>
    <col min="12" max="12" width="11.85546875" style="3" customWidth="1" outlineLevel="1"/>
    <col min="13" max="13" width="17.5703125" style="3" customWidth="1" outlineLevel="1"/>
    <col min="14" max="14" width="22.42578125" style="3" customWidth="1" outlineLevel="1"/>
    <col min="15" max="15" width="6" style="3" customWidth="1" outlineLevel="1"/>
    <col min="16" max="16" width="15.5703125" style="3" customWidth="1" outlineLevel="1"/>
    <col min="17" max="17" width="8" style="3" customWidth="1"/>
    <col min="18" max="18" width="8.7109375" style="3"/>
    <col min="19" max="19" width="8.7109375" style="3" hidden="1" customWidth="1"/>
    <col min="20" max="20" width="11.140625" style="3" customWidth="1"/>
    <col min="21" max="24" width="8.7109375" style="3" customWidth="1"/>
    <col min="25" max="25" width="12.7109375" style="3" customWidth="1"/>
    <col min="26" max="26" width="11.28515625" style="3" customWidth="1"/>
    <col min="27" max="27" width="12.140625" style="3" customWidth="1"/>
    <col min="28" max="28" width="8.7109375" style="3" customWidth="1"/>
    <col min="29" max="29" width="11.28515625" style="3" customWidth="1"/>
    <col min="30" max="36" width="8.7109375" style="3" customWidth="1"/>
    <col min="37" max="16384" width="8.7109375" style="3"/>
  </cols>
  <sheetData>
    <row r="2" spans="2:17" x14ac:dyDescent="0.25">
      <c r="B2" s="7"/>
      <c r="C2" s="8"/>
      <c r="D2" s="8"/>
      <c r="E2" s="8"/>
      <c r="F2" s="8"/>
      <c r="G2" s="8"/>
      <c r="H2" s="8"/>
      <c r="I2" s="8"/>
      <c r="J2" s="8"/>
      <c r="K2" s="8"/>
      <c r="L2" s="8"/>
      <c r="M2" s="8"/>
      <c r="N2" s="8"/>
      <c r="O2" s="8"/>
      <c r="P2" s="8"/>
      <c r="Q2" s="9"/>
    </row>
    <row r="3" spans="2:17" ht="24" customHeight="1" x14ac:dyDescent="0.25">
      <c r="B3" s="10"/>
      <c r="C3" s="143" t="s">
        <v>6</v>
      </c>
      <c r="D3" s="143"/>
      <c r="E3" s="143"/>
      <c r="F3" s="143"/>
      <c r="G3" s="143"/>
      <c r="H3" s="143"/>
      <c r="I3" s="143"/>
      <c r="J3" s="143"/>
      <c r="K3" s="143"/>
      <c r="L3" s="143"/>
      <c r="M3" s="143"/>
      <c r="N3" s="143"/>
      <c r="O3" s="100"/>
      <c r="P3" s="11"/>
      <c r="Q3" s="12"/>
    </row>
    <row r="4" spans="2:17" ht="24" customHeight="1" x14ac:dyDescent="0.25">
      <c r="B4" s="10"/>
      <c r="C4" s="143"/>
      <c r="D4" s="143"/>
      <c r="E4" s="143"/>
      <c r="F4" s="143"/>
      <c r="G4" s="143"/>
      <c r="H4" s="143"/>
      <c r="I4" s="143"/>
      <c r="J4" s="143"/>
      <c r="K4" s="143"/>
      <c r="L4" s="143"/>
      <c r="M4" s="143"/>
      <c r="N4" s="143"/>
      <c r="O4" s="100"/>
      <c r="P4" s="11"/>
      <c r="Q4" s="12"/>
    </row>
    <row r="5" spans="2:17" ht="24" customHeight="1" x14ac:dyDescent="0.25">
      <c r="B5" s="10"/>
      <c r="C5" s="100"/>
      <c r="D5" s="100"/>
      <c r="E5" s="100"/>
      <c r="F5" s="100"/>
      <c r="G5" s="100"/>
      <c r="H5" s="100"/>
      <c r="I5" s="100"/>
      <c r="J5" s="100"/>
      <c r="K5" s="100"/>
      <c r="L5" s="100"/>
      <c r="M5" s="100"/>
      <c r="N5" s="100"/>
      <c r="O5" s="100"/>
      <c r="P5" s="11"/>
      <c r="Q5" s="12"/>
    </row>
    <row r="6" spans="2:17" x14ac:dyDescent="0.25">
      <c r="B6" s="10"/>
      <c r="C6" s="11"/>
      <c r="D6" s="11"/>
      <c r="E6" s="11"/>
      <c r="F6" s="11"/>
      <c r="G6" s="11"/>
      <c r="H6" s="11"/>
      <c r="I6" s="11"/>
      <c r="J6" s="11"/>
      <c r="K6" s="11"/>
      <c r="L6" s="11"/>
      <c r="M6" s="11"/>
      <c r="N6" s="11"/>
      <c r="O6" s="11"/>
      <c r="P6" s="11"/>
      <c r="Q6" s="12"/>
    </row>
    <row r="7" spans="2:17" ht="18.75" x14ac:dyDescent="0.3">
      <c r="B7" s="10"/>
      <c r="C7" s="4" t="s">
        <v>1</v>
      </c>
      <c r="D7" s="144"/>
      <c r="E7" s="145"/>
      <c r="F7" s="146"/>
      <c r="G7" s="57"/>
      <c r="H7" s="57"/>
      <c r="I7" s="57"/>
      <c r="J7" s="57"/>
      <c r="K7" s="57"/>
      <c r="L7" s="57"/>
      <c r="M7" s="57"/>
      <c r="N7" s="57"/>
      <c r="O7" s="57"/>
      <c r="P7" s="11"/>
      <c r="Q7" s="12"/>
    </row>
    <row r="8" spans="2:17" ht="3.6" customHeight="1" x14ac:dyDescent="0.3">
      <c r="B8" s="10"/>
      <c r="C8" s="13"/>
      <c r="D8" s="58"/>
      <c r="E8" s="25"/>
      <c r="F8" s="25"/>
      <c r="G8" s="25"/>
      <c r="H8" s="11"/>
      <c r="I8" s="11"/>
      <c r="J8" s="11"/>
      <c r="K8" s="11"/>
      <c r="L8" s="11"/>
      <c r="M8" s="11"/>
      <c r="N8" s="11"/>
      <c r="O8" s="11"/>
      <c r="P8" s="11"/>
      <c r="Q8" s="12"/>
    </row>
    <row r="9" spans="2:17" ht="18.75" x14ac:dyDescent="0.3">
      <c r="B9" s="10"/>
      <c r="C9" s="4" t="s">
        <v>2</v>
      </c>
      <c r="D9" s="144" t="s">
        <v>85</v>
      </c>
      <c r="E9" s="145"/>
      <c r="F9" s="146"/>
      <c r="G9" s="58"/>
      <c r="H9" s="58"/>
      <c r="I9" s="58"/>
      <c r="J9" s="58"/>
      <c r="K9" s="58"/>
      <c r="L9" s="58"/>
      <c r="M9" s="58"/>
      <c r="N9" s="58"/>
      <c r="O9" s="58"/>
      <c r="P9" s="11"/>
      <c r="Q9" s="12"/>
    </row>
    <row r="10" spans="2:17" ht="3" customHeight="1" x14ac:dyDescent="0.3">
      <c r="B10" s="10"/>
      <c r="C10" s="13"/>
      <c r="D10" s="25"/>
      <c r="E10" s="25"/>
      <c r="F10" s="25"/>
      <c r="G10" s="25"/>
      <c r="H10" s="11"/>
      <c r="I10" s="11"/>
      <c r="J10" s="11"/>
      <c r="K10" s="11"/>
      <c r="L10" s="11"/>
      <c r="M10" s="11"/>
      <c r="N10" s="11"/>
      <c r="O10" s="11"/>
      <c r="P10" s="11"/>
      <c r="Q10" s="12"/>
    </row>
    <row r="11" spans="2:17" ht="18.75" x14ac:dyDescent="0.3">
      <c r="B11" s="10"/>
      <c r="C11" s="4" t="s">
        <v>5</v>
      </c>
      <c r="D11" s="140">
        <v>9.5484000000000009</v>
      </c>
      <c r="E11" s="61"/>
      <c r="F11" s="30" t="s">
        <v>8</v>
      </c>
      <c r="G11" s="30"/>
      <c r="H11" s="29"/>
      <c r="I11" s="29"/>
      <c r="J11" s="29"/>
      <c r="K11" s="29"/>
      <c r="L11" s="29"/>
      <c r="M11" s="29"/>
      <c r="N11" s="29"/>
      <c r="O11" s="29"/>
      <c r="P11" s="11"/>
      <c r="Q11" s="12"/>
    </row>
    <row r="12" spans="2:17" x14ac:dyDescent="0.25">
      <c r="B12" s="10"/>
      <c r="C12" s="11"/>
      <c r="D12" s="11"/>
      <c r="E12" s="11"/>
      <c r="F12" s="11"/>
      <c r="G12" s="11"/>
      <c r="H12" s="11"/>
      <c r="I12" s="11"/>
      <c r="J12" s="11"/>
      <c r="K12" s="11"/>
      <c r="L12" s="11"/>
      <c r="M12" s="11"/>
      <c r="N12" s="11"/>
      <c r="O12" s="11"/>
      <c r="P12" s="11"/>
      <c r="Q12" s="12"/>
    </row>
    <row r="13" spans="2:17" x14ac:dyDescent="0.25">
      <c r="B13" s="10"/>
      <c r="C13" s="11"/>
      <c r="D13" s="11"/>
      <c r="E13" s="11"/>
      <c r="F13" s="11"/>
      <c r="G13" s="11"/>
      <c r="H13" s="11"/>
      <c r="I13" s="11"/>
      <c r="J13" s="11"/>
      <c r="K13" s="11"/>
      <c r="L13" s="11"/>
      <c r="M13" s="11"/>
      <c r="N13" s="11"/>
      <c r="O13" s="11"/>
      <c r="P13" s="11"/>
      <c r="Q13" s="12"/>
    </row>
    <row r="14" spans="2:17" hidden="1" x14ac:dyDescent="0.25">
      <c r="B14" s="10"/>
      <c r="C14" s="11"/>
      <c r="D14" s="11"/>
      <c r="E14" s="11"/>
      <c r="F14" s="11"/>
      <c r="G14" s="11"/>
      <c r="H14" s="11"/>
      <c r="I14" s="11"/>
      <c r="J14" s="11"/>
      <c r="K14" s="11"/>
      <c r="L14" s="11"/>
      <c r="M14" s="11"/>
      <c r="N14" s="11"/>
      <c r="O14" s="11"/>
      <c r="P14" s="11"/>
      <c r="Q14" s="12"/>
    </row>
    <row r="15" spans="2:17" hidden="1" x14ac:dyDescent="0.25">
      <c r="B15" s="10"/>
      <c r="C15" s="11"/>
      <c r="D15" s="11"/>
      <c r="E15" s="11"/>
      <c r="F15" s="11"/>
      <c r="G15" s="11"/>
      <c r="H15" s="11"/>
      <c r="I15" s="11"/>
      <c r="J15" s="11"/>
      <c r="K15" s="11"/>
      <c r="L15" s="11"/>
      <c r="M15" s="11"/>
      <c r="N15" s="11"/>
      <c r="O15" s="11"/>
      <c r="P15" s="11"/>
      <c r="Q15" s="12"/>
    </row>
    <row r="16" spans="2:17" x14ac:dyDescent="0.25">
      <c r="B16" s="10"/>
      <c r="C16" s="11"/>
      <c r="D16" s="11"/>
      <c r="E16" s="11"/>
      <c r="F16" s="11"/>
      <c r="G16" s="11"/>
      <c r="H16" s="11"/>
      <c r="I16" s="11"/>
      <c r="J16" s="11"/>
      <c r="K16" s="11"/>
      <c r="L16" s="11"/>
      <c r="M16" s="11"/>
      <c r="N16" s="11"/>
      <c r="O16" s="11"/>
      <c r="P16" s="11"/>
      <c r="Q16" s="12"/>
    </row>
    <row r="17" spans="2:30" ht="21.75" thickBot="1" x14ac:dyDescent="0.4">
      <c r="B17" s="10"/>
      <c r="C17" s="20" t="s">
        <v>63</v>
      </c>
      <c r="D17" s="21"/>
      <c r="E17" s="21"/>
      <c r="F17" s="21"/>
      <c r="G17" s="21"/>
      <c r="H17" s="21"/>
      <c r="I17" s="11"/>
      <c r="J17" s="11"/>
      <c r="K17" s="11"/>
      <c r="L17" s="11"/>
      <c r="M17" s="11"/>
      <c r="N17" s="11"/>
      <c r="O17" s="11"/>
      <c r="P17" s="11"/>
      <c r="Q17" s="12"/>
    </row>
    <row r="18" spans="2:30" ht="15.75" thickTop="1" x14ac:dyDescent="0.25">
      <c r="B18" s="10"/>
      <c r="C18" s="11"/>
      <c r="D18" s="11"/>
      <c r="E18" s="11"/>
      <c r="F18" s="11"/>
      <c r="G18" s="11"/>
      <c r="H18" s="11"/>
      <c r="I18" s="11"/>
      <c r="J18" s="67"/>
      <c r="K18" s="11"/>
      <c r="L18" s="11"/>
      <c r="M18" s="11"/>
      <c r="N18" s="11"/>
      <c r="O18" s="11"/>
      <c r="P18" s="11"/>
      <c r="Q18" s="12"/>
    </row>
    <row r="19" spans="2:30" ht="58.5" customHeight="1" thickBot="1" x14ac:dyDescent="0.3">
      <c r="B19" s="10"/>
      <c r="C19" s="153" t="s">
        <v>0</v>
      </c>
      <c r="D19" s="154"/>
      <c r="E19" s="60" t="s">
        <v>61</v>
      </c>
      <c r="F19" s="60" t="s">
        <v>62</v>
      </c>
      <c r="G19" s="48" t="s">
        <v>59</v>
      </c>
      <c r="H19" s="60" t="s">
        <v>17</v>
      </c>
      <c r="I19" s="11"/>
      <c r="J19" s="83"/>
      <c r="K19" s="11"/>
      <c r="L19" s="49"/>
      <c r="M19" s="50"/>
      <c r="N19" s="49"/>
      <c r="O19" s="49"/>
      <c r="P19" s="49"/>
      <c r="Q19" s="12"/>
      <c r="Z19" s="23"/>
    </row>
    <row r="20" spans="2:30" x14ac:dyDescent="0.25">
      <c r="B20" s="10"/>
      <c r="C20" s="151" t="s">
        <v>74</v>
      </c>
      <c r="D20" s="152"/>
      <c r="E20" s="118">
        <v>2016</v>
      </c>
      <c r="F20" s="121">
        <v>867630.49</v>
      </c>
      <c r="G20" s="122">
        <v>1720</v>
      </c>
      <c r="H20" s="86">
        <f>IF(E20&gt;0,F20/G20,"")</f>
        <v>504.43633139534882</v>
      </c>
      <c r="I20" s="11"/>
      <c r="J20" s="84"/>
      <c r="K20" s="11"/>
      <c r="L20" s="49"/>
      <c r="M20" s="51"/>
      <c r="N20" s="49"/>
      <c r="O20" s="49"/>
      <c r="P20" s="49"/>
      <c r="Q20" s="12"/>
      <c r="Y20" s="17"/>
      <c r="Z20" s="23"/>
    </row>
    <row r="21" spans="2:30" x14ac:dyDescent="0.25">
      <c r="B21" s="10"/>
      <c r="C21" s="141" t="s">
        <v>75</v>
      </c>
      <c r="D21" s="142"/>
      <c r="E21" s="118">
        <v>2016</v>
      </c>
      <c r="F21" s="123">
        <v>920000</v>
      </c>
      <c r="G21" s="124">
        <v>1720</v>
      </c>
      <c r="H21" s="86">
        <f t="shared" ref="H21:H30" si="0">IF(E21&gt;0,F21/G21,"")</f>
        <v>534.88372093023258</v>
      </c>
      <c r="I21" s="11"/>
      <c r="J21" s="85"/>
      <c r="K21" s="11"/>
      <c r="L21" s="49"/>
      <c r="M21" s="52"/>
      <c r="N21" s="49"/>
      <c r="O21" s="49"/>
      <c r="P21" s="49"/>
      <c r="Q21" s="12"/>
      <c r="U21" s="17"/>
    </row>
    <row r="22" spans="2:30" x14ac:dyDescent="0.25">
      <c r="B22" s="10"/>
      <c r="C22" s="141"/>
      <c r="D22" s="142"/>
      <c r="E22" s="118"/>
      <c r="F22" s="123"/>
      <c r="G22" s="124"/>
      <c r="H22" s="86" t="str">
        <f t="shared" si="0"/>
        <v/>
      </c>
      <c r="I22" s="11"/>
      <c r="J22" s="85"/>
      <c r="K22" s="11"/>
      <c r="L22" s="49"/>
      <c r="M22" s="52"/>
      <c r="N22" s="49"/>
      <c r="O22" s="49"/>
      <c r="P22" s="49"/>
      <c r="Q22" s="12"/>
      <c r="U22" s="17"/>
    </row>
    <row r="23" spans="2:30" x14ac:dyDescent="0.25">
      <c r="B23" s="10"/>
      <c r="C23" s="141"/>
      <c r="D23" s="142"/>
      <c r="E23" s="118"/>
      <c r="F23" s="121"/>
      <c r="G23" s="125"/>
      <c r="H23" s="86" t="str">
        <f t="shared" si="0"/>
        <v/>
      </c>
      <c r="I23" s="11"/>
      <c r="J23" s="85"/>
      <c r="K23" s="11"/>
      <c r="L23" s="49"/>
      <c r="M23" s="52"/>
      <c r="N23" s="49"/>
      <c r="O23" s="49"/>
      <c r="P23" s="49"/>
      <c r="Q23" s="12"/>
      <c r="U23" s="17"/>
    </row>
    <row r="24" spans="2:30" x14ac:dyDescent="0.25">
      <c r="B24" s="10"/>
      <c r="C24" s="141"/>
      <c r="D24" s="142"/>
      <c r="E24" s="118"/>
      <c r="F24" s="123"/>
      <c r="G24" s="125"/>
      <c r="H24" s="86" t="str">
        <f t="shared" si="0"/>
        <v/>
      </c>
      <c r="I24" s="11"/>
      <c r="J24" s="85"/>
      <c r="K24" s="11"/>
      <c r="L24" s="49"/>
      <c r="M24" s="52"/>
      <c r="N24" s="49"/>
      <c r="O24" s="49"/>
      <c r="P24" s="49"/>
      <c r="Q24" s="12"/>
      <c r="U24" s="17"/>
    </row>
    <row r="25" spans="2:30" x14ac:dyDescent="0.25">
      <c r="B25" s="10"/>
      <c r="C25" s="141"/>
      <c r="D25" s="142"/>
      <c r="E25" s="118"/>
      <c r="F25" s="123"/>
      <c r="G25" s="125"/>
      <c r="H25" s="86" t="str">
        <f t="shared" si="0"/>
        <v/>
      </c>
      <c r="I25" s="11"/>
      <c r="J25" s="85"/>
      <c r="K25" s="11"/>
      <c r="L25" s="49"/>
      <c r="M25" s="52"/>
      <c r="N25" s="49"/>
      <c r="O25" s="49"/>
      <c r="P25" s="49"/>
      <c r="Q25" s="12"/>
      <c r="U25" s="17"/>
    </row>
    <row r="26" spans="2:30" x14ac:dyDescent="0.25">
      <c r="B26" s="10"/>
      <c r="C26" s="141"/>
      <c r="D26" s="142"/>
      <c r="E26" s="118"/>
      <c r="F26" s="123"/>
      <c r="G26" s="125"/>
      <c r="H26" s="86" t="str">
        <f t="shared" si="0"/>
        <v/>
      </c>
      <c r="I26" s="11"/>
      <c r="J26" s="85"/>
      <c r="K26" s="11"/>
      <c r="L26" s="49"/>
      <c r="M26" s="52"/>
      <c r="N26" s="49"/>
      <c r="O26" s="49"/>
      <c r="P26" s="49"/>
      <c r="Q26" s="12"/>
      <c r="U26" s="17"/>
    </row>
    <row r="27" spans="2:30" x14ac:dyDescent="0.25">
      <c r="B27" s="10"/>
      <c r="C27" s="141"/>
      <c r="D27" s="142"/>
      <c r="E27" s="126"/>
      <c r="F27" s="121"/>
      <c r="G27" s="127"/>
      <c r="H27" s="86" t="str">
        <f t="shared" si="0"/>
        <v/>
      </c>
      <c r="I27" s="11"/>
      <c r="J27" s="85"/>
      <c r="K27" s="11"/>
      <c r="L27" s="49"/>
      <c r="M27" s="52"/>
      <c r="N27" s="49"/>
      <c r="O27" s="49"/>
      <c r="P27" s="49"/>
      <c r="Q27" s="12"/>
    </row>
    <row r="28" spans="2:30" x14ac:dyDescent="0.25">
      <c r="B28" s="10"/>
      <c r="C28" s="141"/>
      <c r="D28" s="142"/>
      <c r="E28" s="126"/>
      <c r="F28" s="123"/>
      <c r="G28" s="128"/>
      <c r="H28" s="86" t="str">
        <f t="shared" si="0"/>
        <v/>
      </c>
      <c r="I28" s="11"/>
      <c r="J28" s="85" t="str">
        <f t="shared" ref="J28:J30" si="1">IF(E28&gt;0,(H28/$D$11),"")</f>
        <v/>
      </c>
      <c r="K28" s="11"/>
      <c r="L28" s="49"/>
      <c r="M28" s="52"/>
      <c r="N28" s="49"/>
      <c r="O28" s="49"/>
      <c r="P28" s="49"/>
      <c r="Q28" s="12"/>
      <c r="U28" s="17"/>
    </row>
    <row r="29" spans="2:30" x14ac:dyDescent="0.25">
      <c r="B29" s="10"/>
      <c r="C29" s="141"/>
      <c r="D29" s="142"/>
      <c r="E29" s="126"/>
      <c r="F29" s="123"/>
      <c r="G29" s="128"/>
      <c r="H29" s="86" t="str">
        <f t="shared" si="0"/>
        <v/>
      </c>
      <c r="I29" s="11"/>
      <c r="J29" s="85" t="str">
        <f t="shared" si="1"/>
        <v/>
      </c>
      <c r="K29" s="11"/>
      <c r="L29" s="49"/>
      <c r="M29" s="52"/>
      <c r="N29" s="49"/>
      <c r="O29" s="49"/>
      <c r="P29" s="49"/>
      <c r="Q29" s="12"/>
      <c r="U29" s="17"/>
    </row>
    <row r="30" spans="2:30" x14ac:dyDescent="0.25">
      <c r="B30" s="10"/>
      <c r="C30" s="141"/>
      <c r="D30" s="142"/>
      <c r="E30" s="126"/>
      <c r="F30" s="123"/>
      <c r="G30" s="128"/>
      <c r="H30" s="86" t="str">
        <f t="shared" si="0"/>
        <v/>
      </c>
      <c r="I30" s="11"/>
      <c r="J30" s="52" t="str">
        <f t="shared" si="1"/>
        <v/>
      </c>
      <c r="K30" s="11"/>
      <c r="L30" s="49"/>
      <c r="M30" s="52"/>
      <c r="N30" s="49"/>
      <c r="O30" s="49"/>
      <c r="P30" s="49"/>
      <c r="Q30" s="12"/>
      <c r="U30" s="17"/>
      <c r="Y30" s="16"/>
      <c r="Z30" s="16"/>
      <c r="AA30" s="16"/>
      <c r="AB30" s="16"/>
      <c r="AC30" s="16"/>
      <c r="AD30" s="16"/>
    </row>
    <row r="31" spans="2:30" x14ac:dyDescent="0.25">
      <c r="B31" s="10"/>
      <c r="C31" s="11"/>
      <c r="D31" s="11"/>
      <c r="E31" s="11"/>
      <c r="F31" s="11"/>
      <c r="G31" s="11"/>
      <c r="H31" s="11"/>
      <c r="I31" s="11"/>
      <c r="J31" s="11"/>
      <c r="K31" s="11"/>
      <c r="L31" s="11"/>
      <c r="M31" s="11"/>
      <c r="N31" s="11"/>
      <c r="O31" s="11"/>
      <c r="P31" s="11"/>
      <c r="Q31" s="12"/>
      <c r="Y31" s="16"/>
      <c r="Z31" s="16"/>
      <c r="AA31" s="16"/>
      <c r="AB31" s="16"/>
      <c r="AC31" s="16"/>
      <c r="AD31" s="16"/>
    </row>
    <row r="32" spans="2:30" ht="21.75" thickBot="1" x14ac:dyDescent="0.4">
      <c r="B32" s="10"/>
      <c r="C32" s="19" t="s">
        <v>12</v>
      </c>
      <c r="D32" s="18"/>
      <c r="E32" s="18"/>
      <c r="F32" s="18"/>
      <c r="G32" s="18"/>
      <c r="H32" s="18"/>
      <c r="I32" s="18"/>
      <c r="J32" s="18"/>
      <c r="K32" s="18"/>
      <c r="L32" s="18"/>
      <c r="M32" s="18"/>
      <c r="N32" s="18"/>
      <c r="O32" s="18"/>
      <c r="P32" s="18"/>
      <c r="Q32" s="12"/>
      <c r="Y32" s="16"/>
      <c r="Z32" s="16"/>
      <c r="AA32" s="16"/>
      <c r="AB32" s="16"/>
      <c r="AC32" s="16"/>
      <c r="AD32" s="16"/>
    </row>
    <row r="33" spans="2:30" ht="21" x14ac:dyDescent="0.35">
      <c r="B33" s="10"/>
      <c r="C33" s="68"/>
      <c r="D33" s="11"/>
      <c r="E33" s="11"/>
      <c r="F33" s="11"/>
      <c r="G33" s="11"/>
      <c r="H33" s="11"/>
      <c r="I33" s="11"/>
      <c r="J33" s="11"/>
      <c r="K33" s="11"/>
      <c r="L33" s="11"/>
      <c r="M33" s="11"/>
      <c r="N33" s="11"/>
      <c r="O33" s="11"/>
      <c r="P33" s="11"/>
      <c r="Q33" s="12"/>
      <c r="Y33" s="16"/>
      <c r="Z33" s="16"/>
      <c r="AA33" s="16"/>
      <c r="AB33" s="16"/>
      <c r="AC33" s="16"/>
      <c r="AD33" s="16"/>
    </row>
    <row r="34" spans="2:30" x14ac:dyDescent="0.25">
      <c r="B34" s="10"/>
      <c r="C34" s="11"/>
      <c r="D34" s="11"/>
      <c r="E34" s="11"/>
      <c r="F34" s="11"/>
      <c r="G34" s="11"/>
      <c r="H34" s="2"/>
      <c r="I34" s="11"/>
      <c r="J34" s="11"/>
      <c r="K34" s="11"/>
      <c r="L34" s="11"/>
      <c r="M34" s="11"/>
      <c r="N34" s="11"/>
      <c r="O34" s="11"/>
      <c r="P34" s="11"/>
      <c r="Q34" s="12"/>
      <c r="R34" s="16"/>
      <c r="S34" s="16"/>
      <c r="Y34" s="16"/>
      <c r="Z34" s="16"/>
      <c r="AA34" s="16"/>
      <c r="AB34" s="16"/>
      <c r="AC34" s="16"/>
      <c r="AD34" s="16"/>
    </row>
    <row r="35" spans="2:30" ht="77.25" customHeight="1" thickBot="1" x14ac:dyDescent="0.3">
      <c r="B35" s="10"/>
      <c r="C35" s="24" t="s">
        <v>0</v>
      </c>
      <c r="D35" s="60" t="s">
        <v>7</v>
      </c>
      <c r="E35" s="60" t="s">
        <v>3</v>
      </c>
      <c r="F35" s="60" t="s">
        <v>68</v>
      </c>
      <c r="G35" s="60" t="s">
        <v>4</v>
      </c>
      <c r="H35" s="60" t="s">
        <v>41</v>
      </c>
      <c r="I35" s="48" t="s">
        <v>42</v>
      </c>
      <c r="J35" s="48" t="s">
        <v>47</v>
      </c>
      <c r="K35" s="60" t="s">
        <v>60</v>
      </c>
      <c r="L35" s="48" t="s">
        <v>43</v>
      </c>
      <c r="M35" s="48" t="s">
        <v>44</v>
      </c>
      <c r="N35" s="60" t="s">
        <v>46</v>
      </c>
      <c r="O35" s="60" t="s">
        <v>56</v>
      </c>
      <c r="P35" s="60" t="s">
        <v>45</v>
      </c>
      <c r="Q35" s="12"/>
      <c r="Y35" s="16"/>
      <c r="Z35" s="16"/>
      <c r="AA35" s="88"/>
      <c r="AB35" s="16"/>
      <c r="AC35" s="16"/>
      <c r="AD35" s="16"/>
    </row>
    <row r="36" spans="2:30" x14ac:dyDescent="0.25">
      <c r="B36" s="10"/>
      <c r="C36" s="116" t="s">
        <v>74</v>
      </c>
      <c r="D36" s="117">
        <v>2016</v>
      </c>
      <c r="E36" s="118">
        <v>2016</v>
      </c>
      <c r="F36" s="117">
        <v>1</v>
      </c>
      <c r="G36" s="118">
        <v>70</v>
      </c>
      <c r="H36" s="103">
        <f t="shared" ref="H36:H46" si="2">IF(G36&gt;0,L36*G36,"")</f>
        <v>35310.543197674415</v>
      </c>
      <c r="I36" s="54">
        <f>IF(G36&gt;0,H36/$D$11,"")</f>
        <v>3698.0586483258357</v>
      </c>
      <c r="J36" s="63">
        <v>181748.43</v>
      </c>
      <c r="K36" s="69">
        <f>IF(J36&gt;0,J36/L36,"")</f>
        <v>360.30003924827491</v>
      </c>
      <c r="L36" s="55">
        <f t="shared" ref="L36:L46" si="3">IF(AND(C36=$C$20,E36=$E$20),$H$20,IF(AND(C36=$C$21,E36=$E$21),$H$21,IF(AND(C36=$C$22,E36=$E$22),$H$22,IF(AND(C36=$C$23,E36=$E$23),$H$23,IF(AND(C36=$C$24,E36=$E$24),$H$24,IF(AND(C36=$C$25,E36=$E$25),$H$25,IF(AND(C36=$C$26,E36=$E$26),$H$26,IF(AND(C36=$C$27,E36=$E$27),$H$27,IF(AND(C36=$C$28,E36=$E$28),$H$28,IF(AND(C36=$C$29,E36=$E$29),$H$29,IF(AND(C36=$C$30,E36=$E$30),$H$30,"")))))))))))</f>
        <v>504.43633139534882</v>
      </c>
      <c r="M36" s="98">
        <f t="shared" ref="M36:M45" si="4">IF(G36&gt;0,L36/$D$11,"")</f>
        <v>52.829409261797657</v>
      </c>
      <c r="N36" s="56">
        <f t="shared" ref="N36:N46" si="5">IF(J36&gt;0,J36-H36,"")</f>
        <v>146437.88680232558</v>
      </c>
      <c r="O36" s="106">
        <f t="shared" ref="O36:O46" si="6">G36/(1720/12)</f>
        <v>0.48837209302325579</v>
      </c>
      <c r="P36" s="62">
        <f t="shared" ref="P36:P46" si="7">IF(G36&gt;0,G36-K36,"")</f>
        <v>-290.30003924827491</v>
      </c>
      <c r="Q36" s="12"/>
      <c r="S36" s="23"/>
      <c r="T36" s="17"/>
      <c r="Y36" s="89"/>
      <c r="Z36" s="16"/>
      <c r="AA36" s="90"/>
      <c r="AB36" s="16"/>
      <c r="AC36" s="16"/>
      <c r="AD36" s="16"/>
    </row>
    <row r="37" spans="2:30" x14ac:dyDescent="0.25">
      <c r="B37" s="10"/>
      <c r="C37" s="116" t="s">
        <v>74</v>
      </c>
      <c r="D37" s="117">
        <v>2017</v>
      </c>
      <c r="E37" s="118">
        <v>2016</v>
      </c>
      <c r="F37" s="117">
        <v>3</v>
      </c>
      <c r="G37" s="117">
        <v>319</v>
      </c>
      <c r="H37" s="103">
        <f t="shared" si="2"/>
        <v>160915.18971511628</v>
      </c>
      <c r="I37" s="54">
        <f t="shared" ref="I37:I46" si="8">IF(G37&gt;0,H37/$D$11,"")</f>
        <v>16852.581554513454</v>
      </c>
      <c r="J37" s="28">
        <v>33333</v>
      </c>
      <c r="K37" s="69">
        <f t="shared" ref="K37:K46" si="9">IF(J37&gt;0,J37/L37,"")</f>
        <v>66.079697130053603</v>
      </c>
      <c r="L37" s="55">
        <f t="shared" si="3"/>
        <v>504.43633139534882</v>
      </c>
      <c r="M37" s="98">
        <f t="shared" si="4"/>
        <v>52.829409261797657</v>
      </c>
      <c r="N37" s="53">
        <f t="shared" si="5"/>
        <v>-127582.18971511628</v>
      </c>
      <c r="O37" s="106">
        <f t="shared" si="6"/>
        <v>2.2255813953488373</v>
      </c>
      <c r="P37" s="62">
        <f t="shared" si="7"/>
        <v>252.9203028699464</v>
      </c>
      <c r="Q37" s="12"/>
      <c r="S37" s="23"/>
      <c r="T37" s="17"/>
      <c r="Y37" s="89"/>
      <c r="Z37" s="16"/>
      <c r="AA37" s="90"/>
      <c r="AB37" s="16"/>
      <c r="AC37" s="16"/>
      <c r="AD37" s="16"/>
    </row>
    <row r="38" spans="2:30" x14ac:dyDescent="0.25">
      <c r="B38" s="10"/>
      <c r="C38" s="116" t="s">
        <v>75</v>
      </c>
      <c r="D38" s="117">
        <v>2016</v>
      </c>
      <c r="E38" s="118">
        <v>2016</v>
      </c>
      <c r="F38" s="117">
        <v>3</v>
      </c>
      <c r="G38" s="117">
        <v>250</v>
      </c>
      <c r="H38" s="103">
        <f t="shared" si="2"/>
        <v>133720.93023255814</v>
      </c>
      <c r="I38" s="54">
        <f t="shared" si="8"/>
        <v>14004.537957412564</v>
      </c>
      <c r="J38" s="28">
        <v>2222</v>
      </c>
      <c r="K38" s="69">
        <f t="shared" si="9"/>
        <v>4.1541739130434783</v>
      </c>
      <c r="L38" s="55">
        <f t="shared" si="3"/>
        <v>534.88372093023258</v>
      </c>
      <c r="M38" s="98">
        <f t="shared" si="4"/>
        <v>56.018151829650257</v>
      </c>
      <c r="N38" s="53">
        <f t="shared" si="5"/>
        <v>-131498.93023255814</v>
      </c>
      <c r="O38" s="106">
        <f t="shared" si="6"/>
        <v>1.7441860465116279</v>
      </c>
      <c r="P38" s="62">
        <f t="shared" si="7"/>
        <v>245.84582608695652</v>
      </c>
      <c r="Q38" s="12"/>
      <c r="S38" s="23"/>
      <c r="Y38" s="89"/>
      <c r="Z38" s="16"/>
      <c r="AA38" s="90"/>
      <c r="AB38" s="16"/>
      <c r="AC38" s="16"/>
      <c r="AD38" s="16"/>
    </row>
    <row r="39" spans="2:30" x14ac:dyDescent="0.25">
      <c r="B39" s="10"/>
      <c r="C39" s="116"/>
      <c r="D39" s="117"/>
      <c r="E39" s="118"/>
      <c r="F39" s="117"/>
      <c r="G39" s="117"/>
      <c r="H39" s="103" t="str">
        <f t="shared" si="2"/>
        <v/>
      </c>
      <c r="I39" s="54" t="str">
        <f t="shared" si="8"/>
        <v/>
      </c>
      <c r="J39" s="28"/>
      <c r="K39" s="69" t="str">
        <f t="shared" si="9"/>
        <v/>
      </c>
      <c r="L39" s="55" t="str">
        <f t="shared" si="3"/>
        <v/>
      </c>
      <c r="M39" s="98" t="str">
        <f t="shared" si="4"/>
        <v/>
      </c>
      <c r="N39" s="53" t="str">
        <f t="shared" si="5"/>
        <v/>
      </c>
      <c r="O39" s="106">
        <f t="shared" si="6"/>
        <v>0</v>
      </c>
      <c r="P39" s="62" t="str">
        <f t="shared" si="7"/>
        <v/>
      </c>
      <c r="Q39" s="12"/>
      <c r="S39" s="23"/>
      <c r="Y39" s="89"/>
      <c r="Z39" s="16"/>
      <c r="AA39" s="90"/>
      <c r="AB39" s="16"/>
      <c r="AC39" s="16"/>
      <c r="AD39" s="16"/>
    </row>
    <row r="40" spans="2:30" x14ac:dyDescent="0.25">
      <c r="B40" s="10"/>
      <c r="C40" s="116"/>
      <c r="D40" s="117"/>
      <c r="E40" s="118"/>
      <c r="F40" s="117"/>
      <c r="G40" s="117"/>
      <c r="H40" s="103" t="str">
        <f t="shared" si="2"/>
        <v/>
      </c>
      <c r="I40" s="54" t="str">
        <f t="shared" si="8"/>
        <v/>
      </c>
      <c r="J40" s="28"/>
      <c r="K40" s="69" t="str">
        <f t="shared" si="9"/>
        <v/>
      </c>
      <c r="L40" s="55" t="str">
        <f t="shared" si="3"/>
        <v/>
      </c>
      <c r="M40" s="98" t="str">
        <f t="shared" si="4"/>
        <v/>
      </c>
      <c r="N40" s="53" t="str">
        <f t="shared" si="5"/>
        <v/>
      </c>
      <c r="O40" s="106">
        <f t="shared" si="6"/>
        <v>0</v>
      </c>
      <c r="P40" s="62" t="str">
        <f t="shared" si="7"/>
        <v/>
      </c>
      <c r="Q40" s="12"/>
      <c r="S40" s="23" t="str">
        <f t="shared" ref="S40:S47" si="10">L40</f>
        <v/>
      </c>
      <c r="Y40" s="89"/>
      <c r="Z40" s="16"/>
      <c r="AA40" s="90"/>
      <c r="AB40" s="16"/>
      <c r="AC40" s="16"/>
      <c r="AD40" s="16"/>
    </row>
    <row r="41" spans="2:30" x14ac:dyDescent="0.25">
      <c r="B41" s="10"/>
      <c r="C41" s="116"/>
      <c r="D41" s="117"/>
      <c r="E41" s="118"/>
      <c r="F41" s="117"/>
      <c r="G41" s="117"/>
      <c r="H41" s="103" t="str">
        <f t="shared" si="2"/>
        <v/>
      </c>
      <c r="I41" s="54" t="str">
        <f t="shared" si="8"/>
        <v/>
      </c>
      <c r="J41" s="28"/>
      <c r="K41" s="69" t="str">
        <f t="shared" si="9"/>
        <v/>
      </c>
      <c r="L41" s="55" t="str">
        <f t="shared" si="3"/>
        <v/>
      </c>
      <c r="M41" s="98" t="str">
        <f t="shared" si="4"/>
        <v/>
      </c>
      <c r="N41" s="53" t="str">
        <f t="shared" si="5"/>
        <v/>
      </c>
      <c r="O41" s="106">
        <f t="shared" si="6"/>
        <v>0</v>
      </c>
      <c r="P41" s="62" t="str">
        <f t="shared" si="7"/>
        <v/>
      </c>
      <c r="Q41" s="12"/>
      <c r="S41" s="23" t="str">
        <f t="shared" si="10"/>
        <v/>
      </c>
      <c r="Y41" s="89"/>
      <c r="Z41" s="16"/>
      <c r="AA41" s="90"/>
      <c r="AB41" s="16"/>
      <c r="AC41" s="16"/>
      <c r="AD41" s="16"/>
    </row>
    <row r="42" spans="2:30" x14ac:dyDescent="0.25">
      <c r="B42" s="10"/>
      <c r="C42" s="116"/>
      <c r="D42" s="117"/>
      <c r="E42" s="118"/>
      <c r="F42" s="117"/>
      <c r="G42" s="117"/>
      <c r="H42" s="103" t="str">
        <f t="shared" si="2"/>
        <v/>
      </c>
      <c r="I42" s="54" t="str">
        <f t="shared" si="8"/>
        <v/>
      </c>
      <c r="J42" s="28"/>
      <c r="K42" s="69" t="str">
        <f t="shared" si="9"/>
        <v/>
      </c>
      <c r="L42" s="55" t="str">
        <f t="shared" si="3"/>
        <v/>
      </c>
      <c r="M42" s="98" t="str">
        <f t="shared" si="4"/>
        <v/>
      </c>
      <c r="N42" s="53" t="str">
        <f t="shared" si="5"/>
        <v/>
      </c>
      <c r="O42" s="106">
        <f t="shared" si="6"/>
        <v>0</v>
      </c>
      <c r="P42" s="62" t="str">
        <f t="shared" si="7"/>
        <v/>
      </c>
      <c r="Q42" s="12"/>
      <c r="S42" s="23" t="str">
        <f t="shared" si="10"/>
        <v/>
      </c>
      <c r="Y42" s="89"/>
      <c r="Z42" s="16"/>
      <c r="AA42" s="90"/>
      <c r="AB42" s="16"/>
      <c r="AC42" s="16"/>
      <c r="AD42" s="16"/>
    </row>
    <row r="43" spans="2:30" x14ac:dyDescent="0.25">
      <c r="B43" s="10"/>
      <c r="C43" s="116"/>
      <c r="D43" s="117"/>
      <c r="E43" s="118"/>
      <c r="F43" s="117"/>
      <c r="G43" s="117"/>
      <c r="H43" s="103" t="str">
        <f t="shared" si="2"/>
        <v/>
      </c>
      <c r="I43" s="54" t="str">
        <f t="shared" si="8"/>
        <v/>
      </c>
      <c r="J43" s="28"/>
      <c r="K43" s="69" t="str">
        <f t="shared" si="9"/>
        <v/>
      </c>
      <c r="L43" s="55" t="str">
        <f t="shared" si="3"/>
        <v/>
      </c>
      <c r="M43" s="62" t="str">
        <f t="shared" si="4"/>
        <v/>
      </c>
      <c r="N43" s="53" t="str">
        <f t="shared" si="5"/>
        <v/>
      </c>
      <c r="O43" s="106">
        <f t="shared" si="6"/>
        <v>0</v>
      </c>
      <c r="P43" s="62" t="str">
        <f t="shared" si="7"/>
        <v/>
      </c>
      <c r="Q43" s="12"/>
      <c r="S43" s="23" t="str">
        <f t="shared" si="10"/>
        <v/>
      </c>
      <c r="Y43" s="89"/>
      <c r="Z43" s="16"/>
      <c r="AA43" s="90"/>
      <c r="AB43" s="16"/>
      <c r="AC43" s="16"/>
      <c r="AD43" s="16"/>
    </row>
    <row r="44" spans="2:30" x14ac:dyDescent="0.25">
      <c r="B44" s="10"/>
      <c r="C44" s="116"/>
      <c r="D44" s="117"/>
      <c r="E44" s="118"/>
      <c r="F44" s="117"/>
      <c r="G44" s="117"/>
      <c r="H44" s="103" t="str">
        <f t="shared" si="2"/>
        <v/>
      </c>
      <c r="I44" s="54" t="str">
        <f t="shared" si="8"/>
        <v/>
      </c>
      <c r="J44" s="28"/>
      <c r="K44" s="69" t="str">
        <f t="shared" si="9"/>
        <v/>
      </c>
      <c r="L44" s="55" t="str">
        <f t="shared" si="3"/>
        <v/>
      </c>
      <c r="M44" s="62" t="str">
        <f t="shared" si="4"/>
        <v/>
      </c>
      <c r="N44" s="53" t="str">
        <f t="shared" si="5"/>
        <v/>
      </c>
      <c r="O44" s="106">
        <f t="shared" si="6"/>
        <v>0</v>
      </c>
      <c r="P44" s="62" t="str">
        <f t="shared" si="7"/>
        <v/>
      </c>
      <c r="Q44" s="12"/>
      <c r="S44" s="23" t="str">
        <f t="shared" si="10"/>
        <v/>
      </c>
      <c r="Y44" s="89"/>
      <c r="Z44" s="16"/>
      <c r="AA44" s="90"/>
      <c r="AB44" s="16"/>
      <c r="AC44" s="16"/>
      <c r="AD44" s="16"/>
    </row>
    <row r="45" spans="2:30" x14ac:dyDescent="0.25">
      <c r="B45" s="10"/>
      <c r="C45" s="116"/>
      <c r="D45" s="117"/>
      <c r="E45" s="118"/>
      <c r="F45" s="117"/>
      <c r="G45" s="117"/>
      <c r="H45" s="103" t="str">
        <f t="shared" si="2"/>
        <v/>
      </c>
      <c r="I45" s="54" t="str">
        <f t="shared" si="8"/>
        <v/>
      </c>
      <c r="J45" s="28"/>
      <c r="K45" s="69" t="str">
        <f t="shared" si="9"/>
        <v/>
      </c>
      <c r="L45" s="55" t="str">
        <f t="shared" si="3"/>
        <v/>
      </c>
      <c r="M45" s="62" t="str">
        <f t="shared" si="4"/>
        <v/>
      </c>
      <c r="N45" s="53" t="str">
        <f t="shared" si="5"/>
        <v/>
      </c>
      <c r="O45" s="106">
        <f t="shared" si="6"/>
        <v>0</v>
      </c>
      <c r="P45" s="62" t="str">
        <f t="shared" si="7"/>
        <v/>
      </c>
      <c r="Q45" s="12"/>
      <c r="S45" s="23" t="str">
        <f t="shared" si="10"/>
        <v/>
      </c>
      <c r="Y45" s="89"/>
      <c r="Z45" s="16"/>
      <c r="AA45" s="90"/>
      <c r="AB45" s="16"/>
      <c r="AC45" s="16"/>
      <c r="AD45" s="16"/>
    </row>
    <row r="46" spans="2:30" ht="15.75" thickBot="1" x14ac:dyDescent="0.3">
      <c r="B46" s="10"/>
      <c r="C46" s="119"/>
      <c r="D46" s="120"/>
      <c r="E46" s="120"/>
      <c r="F46" s="120"/>
      <c r="G46" s="120"/>
      <c r="H46" s="104" t="str">
        <f t="shared" si="2"/>
        <v/>
      </c>
      <c r="I46" s="64" t="str">
        <f t="shared" si="8"/>
        <v/>
      </c>
      <c r="J46" s="82"/>
      <c r="K46" s="87" t="str">
        <f t="shared" si="9"/>
        <v/>
      </c>
      <c r="L46" s="55" t="str">
        <f t="shared" si="3"/>
        <v/>
      </c>
      <c r="M46" s="66" t="str">
        <f>IF(G45&gt;0,L45/$D$11,"")</f>
        <v/>
      </c>
      <c r="N46" s="65" t="str">
        <f t="shared" si="5"/>
        <v/>
      </c>
      <c r="O46" s="106">
        <f t="shared" si="6"/>
        <v>0</v>
      </c>
      <c r="P46" s="66" t="str">
        <f t="shared" si="7"/>
        <v/>
      </c>
      <c r="Q46" s="12"/>
      <c r="S46" s="23" t="str">
        <f t="shared" si="10"/>
        <v/>
      </c>
      <c r="Y46" s="89"/>
      <c r="Z46" s="16"/>
      <c r="AA46" s="90"/>
      <c r="AB46" s="16"/>
      <c r="AC46" s="16"/>
      <c r="AD46" s="16"/>
    </row>
    <row r="47" spans="2:30" x14ac:dyDescent="0.25">
      <c r="B47" s="10"/>
      <c r="C47" s="97" t="s">
        <v>64</v>
      </c>
      <c r="D47" s="78"/>
      <c r="E47" s="78"/>
      <c r="F47" s="78"/>
      <c r="G47" s="78"/>
      <c r="H47" s="103">
        <f>SUM(H36:H46)</f>
        <v>329946.66314534884</v>
      </c>
      <c r="I47" s="92">
        <f>SUM(I36:I46)</f>
        <v>34555.178160251853</v>
      </c>
      <c r="J47" s="81">
        <f>SUM(J36:J46)</f>
        <v>217303.43</v>
      </c>
      <c r="K47" s="81">
        <f>SUM(K36:K46)</f>
        <v>430.53391029137197</v>
      </c>
      <c r="L47" s="81"/>
      <c r="M47" s="79"/>
      <c r="N47" s="80">
        <f>SUM(N36:N46)</f>
        <v>-112643.23314534884</v>
      </c>
      <c r="O47" s="81"/>
      <c r="P47" s="99">
        <f>SUM(P36:P46)</f>
        <v>208.466089708628</v>
      </c>
      <c r="Q47" s="12"/>
      <c r="S47" s="23">
        <f t="shared" si="10"/>
        <v>0</v>
      </c>
      <c r="Y47" s="16"/>
      <c r="Z47" s="16"/>
      <c r="AA47" s="91"/>
      <c r="AB47" s="16"/>
      <c r="AC47" s="16"/>
      <c r="AD47" s="16"/>
    </row>
    <row r="48" spans="2:30" x14ac:dyDescent="0.25">
      <c r="B48" s="10"/>
      <c r="C48" s="147" t="s">
        <v>65</v>
      </c>
      <c r="D48" s="148"/>
      <c r="E48" s="148"/>
      <c r="F48" s="148"/>
      <c r="G48" s="149"/>
      <c r="H48" s="105">
        <f>H47/D11</f>
        <v>34555.178160251853</v>
      </c>
      <c r="I48" s="93"/>
      <c r="J48" s="93"/>
      <c r="K48" s="94"/>
      <c r="L48" s="93"/>
      <c r="M48" s="95"/>
      <c r="N48" s="93"/>
      <c r="O48" s="93"/>
      <c r="P48" s="96"/>
      <c r="Q48" s="12"/>
      <c r="R48" s="16"/>
      <c r="S48" s="16"/>
      <c r="Y48" s="16"/>
      <c r="Z48" s="16"/>
      <c r="AA48" s="91"/>
      <c r="AB48" s="16"/>
      <c r="AC48" s="16"/>
      <c r="AD48" s="16"/>
    </row>
    <row r="49" spans="2:30" x14ac:dyDescent="0.25">
      <c r="B49" s="10"/>
      <c r="C49" s="49"/>
      <c r="D49" s="49"/>
      <c r="E49" s="49"/>
      <c r="F49" s="49"/>
      <c r="G49" s="49"/>
      <c r="H49" s="49"/>
      <c r="I49" s="27"/>
      <c r="J49" s="27"/>
      <c r="K49" s="27"/>
      <c r="L49" s="27"/>
      <c r="M49" s="27"/>
      <c r="N49" s="27"/>
      <c r="O49" s="27"/>
      <c r="P49" s="11"/>
      <c r="Q49" s="12"/>
      <c r="R49" s="16"/>
      <c r="S49" s="16"/>
      <c r="Y49" s="16"/>
      <c r="Z49" s="16"/>
      <c r="AA49" s="16"/>
      <c r="AB49" s="16"/>
      <c r="AC49" s="16"/>
      <c r="AD49" s="16"/>
    </row>
    <row r="50" spans="2:30" x14ac:dyDescent="0.25">
      <c r="B50" s="10"/>
      <c r="C50" s="32" t="s">
        <v>66</v>
      </c>
      <c r="D50" s="31"/>
      <c r="E50" s="33">
        <v>0</v>
      </c>
      <c r="F50" s="5"/>
      <c r="G50" s="5"/>
      <c r="H50" s="49"/>
      <c r="I50" s="27"/>
      <c r="J50" s="27"/>
      <c r="K50" s="27"/>
      <c r="L50" s="27"/>
      <c r="M50" s="27"/>
      <c r="N50" s="27"/>
      <c r="O50" s="27"/>
      <c r="P50" s="11"/>
      <c r="Q50" s="12"/>
      <c r="R50" s="16"/>
      <c r="S50" s="16"/>
      <c r="Y50" s="16"/>
      <c r="Z50" s="16"/>
      <c r="AA50" s="16"/>
      <c r="AB50" s="16"/>
      <c r="AC50" s="16"/>
      <c r="AD50" s="16"/>
    </row>
    <row r="51" spans="2:30" x14ac:dyDescent="0.25">
      <c r="B51" s="10"/>
      <c r="C51" s="11"/>
      <c r="D51" s="11"/>
      <c r="E51" s="11"/>
      <c r="F51" s="11"/>
      <c r="G51" s="11"/>
      <c r="H51" s="11"/>
      <c r="I51" s="5"/>
      <c r="J51" s="5"/>
      <c r="K51" s="5"/>
      <c r="L51" s="5"/>
      <c r="M51" s="5"/>
      <c r="N51" s="11"/>
      <c r="O51" s="11"/>
      <c r="P51" s="11"/>
      <c r="Q51" s="12"/>
      <c r="R51" s="16"/>
      <c r="S51" s="16"/>
      <c r="Y51" s="16"/>
      <c r="Z51" s="16"/>
      <c r="AA51" s="16"/>
      <c r="AB51" s="16"/>
      <c r="AC51" s="16"/>
      <c r="AD51" s="16"/>
    </row>
    <row r="52" spans="2:30" ht="30.75" customHeight="1" thickBot="1" x14ac:dyDescent="0.4">
      <c r="B52" s="10"/>
      <c r="C52" s="150" t="s">
        <v>84</v>
      </c>
      <c r="D52" s="150"/>
      <c r="E52" s="101"/>
      <c r="F52" s="19"/>
      <c r="G52" s="19"/>
      <c r="H52" s="19"/>
      <c r="I52" s="19"/>
      <c r="J52" s="19"/>
      <c r="K52" s="19"/>
      <c r="L52" s="19"/>
      <c r="M52" s="19"/>
      <c r="N52" s="19"/>
      <c r="O52" s="19"/>
      <c r="P52" s="19"/>
      <c r="Q52" s="12"/>
      <c r="R52" s="16"/>
      <c r="S52" s="16"/>
      <c r="Y52" s="16"/>
      <c r="Z52" s="16"/>
      <c r="AA52" s="16"/>
      <c r="AB52" s="16"/>
      <c r="AC52" s="16"/>
      <c r="AD52" s="16"/>
    </row>
    <row r="53" spans="2:30" ht="22.5" customHeight="1" x14ac:dyDescent="0.3">
      <c r="B53" s="10"/>
      <c r="C53" s="4"/>
      <c r="D53" s="11"/>
      <c r="E53" s="11"/>
      <c r="F53" s="11"/>
      <c r="G53" s="11"/>
      <c r="H53" s="11"/>
      <c r="I53" s="11"/>
      <c r="J53" s="11"/>
      <c r="K53" s="11"/>
      <c r="L53" s="11"/>
      <c r="M53" s="11"/>
      <c r="N53" s="11"/>
      <c r="O53" s="11"/>
      <c r="P53" s="11"/>
      <c r="Q53" s="12"/>
      <c r="R53" s="16"/>
      <c r="S53" s="16"/>
      <c r="Y53" s="16"/>
      <c r="Z53" s="16"/>
      <c r="AA53" s="16"/>
      <c r="AB53" s="16"/>
      <c r="AC53" s="16"/>
      <c r="AD53" s="16"/>
    </row>
    <row r="54" spans="2:30" ht="21" x14ac:dyDescent="0.35">
      <c r="B54" s="10"/>
      <c r="C54" s="76" t="s">
        <v>54</v>
      </c>
      <c r="D54" s="77"/>
      <c r="E54" s="77"/>
      <c r="F54" s="75"/>
      <c r="G54" s="6"/>
      <c r="H54" s="11"/>
      <c r="I54" s="11"/>
      <c r="J54" s="11"/>
      <c r="K54" s="11"/>
      <c r="L54" s="11"/>
      <c r="M54" s="11"/>
      <c r="N54" s="11"/>
      <c r="O54" s="11"/>
      <c r="P54" s="11"/>
      <c r="Q54" s="12"/>
      <c r="Y54" s="16"/>
      <c r="Z54" s="16"/>
      <c r="AA54" s="16"/>
      <c r="AB54" s="16"/>
      <c r="AC54" s="16"/>
      <c r="AD54" s="16"/>
    </row>
    <row r="55" spans="2:30" ht="21" x14ac:dyDescent="0.35">
      <c r="B55" s="10"/>
      <c r="C55" s="102"/>
      <c r="D55" s="102"/>
      <c r="E55" s="102"/>
      <c r="F55" s="5"/>
      <c r="G55" s="6"/>
      <c r="H55" s="11"/>
      <c r="I55" s="11"/>
      <c r="J55" s="11"/>
      <c r="K55" s="11"/>
      <c r="L55" s="11"/>
      <c r="M55" s="11"/>
      <c r="N55" s="11"/>
      <c r="O55" s="11"/>
      <c r="P55" s="11"/>
      <c r="Q55" s="12"/>
      <c r="Y55" s="16"/>
      <c r="Z55" s="16"/>
      <c r="AA55" s="16"/>
      <c r="AB55" s="16"/>
      <c r="AC55" s="16"/>
      <c r="AD55" s="16"/>
    </row>
    <row r="56" spans="2:30" ht="21" x14ac:dyDescent="0.35">
      <c r="B56" s="10"/>
      <c r="C56" s="102"/>
      <c r="D56" s="102"/>
      <c r="E56" s="102"/>
      <c r="F56" s="5"/>
      <c r="G56" s="6"/>
      <c r="H56" s="11"/>
      <c r="I56" s="11"/>
      <c r="J56" s="11"/>
      <c r="K56" s="11"/>
      <c r="L56" s="11"/>
      <c r="M56" s="11"/>
      <c r="N56" s="11"/>
      <c r="O56" s="11"/>
      <c r="P56" s="11"/>
      <c r="Q56" s="12"/>
      <c r="Y56" s="16"/>
      <c r="Z56" s="16"/>
      <c r="AA56" s="16"/>
      <c r="AB56" s="16"/>
      <c r="AC56" s="16"/>
      <c r="AD56" s="16"/>
    </row>
    <row r="57" spans="2:30" ht="21" x14ac:dyDescent="0.35">
      <c r="B57" s="10"/>
      <c r="C57" s="107" t="s">
        <v>68</v>
      </c>
      <c r="D57" s="108" t="s">
        <v>56</v>
      </c>
      <c r="E57" s="108" t="s">
        <v>57</v>
      </c>
      <c r="F57" s="11"/>
      <c r="G57" s="6"/>
      <c r="H57" s="11"/>
      <c r="I57" s="11"/>
      <c r="J57" s="11"/>
      <c r="K57" s="11"/>
      <c r="L57" s="11"/>
      <c r="M57" s="11"/>
      <c r="N57" s="11"/>
      <c r="O57" s="11"/>
      <c r="P57" s="11"/>
      <c r="Q57" s="12"/>
      <c r="Y57" s="16"/>
      <c r="Z57" s="16"/>
      <c r="AA57" s="16"/>
      <c r="AB57" s="16"/>
      <c r="AC57" s="16"/>
      <c r="AD57" s="16"/>
    </row>
    <row r="58" spans="2:30" hidden="1" x14ac:dyDescent="0.25">
      <c r="B58" s="10"/>
      <c r="C58" s="109" t="s">
        <v>69</v>
      </c>
      <c r="D58" s="110" t="s">
        <v>71</v>
      </c>
      <c r="E58" s="110" t="s">
        <v>72</v>
      </c>
      <c r="F58" s="49"/>
      <c r="G58" s="49"/>
      <c r="H58" s="49"/>
      <c r="I58" s="49"/>
      <c r="J58" s="49"/>
      <c r="K58" s="49"/>
      <c r="L58" s="49"/>
      <c r="M58" s="11"/>
      <c r="N58" s="11"/>
      <c r="O58" s="11"/>
      <c r="P58" s="11"/>
      <c r="Q58" s="12"/>
      <c r="Y58" s="16"/>
      <c r="Z58" s="16"/>
      <c r="AA58" s="16"/>
      <c r="AB58" s="16"/>
      <c r="AC58" s="16"/>
      <c r="AD58" s="16"/>
    </row>
    <row r="59" spans="2:30" x14ac:dyDescent="0.25">
      <c r="B59" s="10"/>
      <c r="C59" s="111">
        <v>1</v>
      </c>
      <c r="D59" s="112">
        <v>0.48837209302325579</v>
      </c>
      <c r="E59" s="113">
        <v>3698.0586483258357</v>
      </c>
      <c r="F59" s="49"/>
      <c r="G59" s="49"/>
      <c r="H59" s="49"/>
      <c r="I59" s="49"/>
      <c r="J59" s="49"/>
      <c r="K59" s="49"/>
      <c r="L59" s="49"/>
      <c r="M59" s="11"/>
      <c r="N59" s="11"/>
      <c r="O59" s="11"/>
      <c r="P59" s="11"/>
      <c r="Q59" s="12"/>
      <c r="Y59" s="16"/>
      <c r="Z59" s="16"/>
      <c r="AA59" s="16"/>
      <c r="AB59" s="16"/>
      <c r="AC59" s="16"/>
      <c r="AD59" s="16"/>
    </row>
    <row r="60" spans="2:30" x14ac:dyDescent="0.25">
      <c r="B60" s="10"/>
      <c r="C60" s="114" t="s">
        <v>74</v>
      </c>
      <c r="D60" s="112">
        <v>0.48837209302325579</v>
      </c>
      <c r="E60" s="113">
        <v>3698.0586483258357</v>
      </c>
      <c r="F60" s="49"/>
      <c r="G60" s="49"/>
      <c r="H60" s="49"/>
      <c r="I60" s="49"/>
      <c r="J60" s="49"/>
      <c r="K60" s="49"/>
      <c r="L60" s="49"/>
      <c r="M60" s="11"/>
      <c r="N60" s="11"/>
      <c r="O60" s="11"/>
      <c r="P60" s="11"/>
      <c r="Q60" s="12"/>
      <c r="Y60" s="16"/>
      <c r="Z60" s="16"/>
      <c r="AA60" s="16"/>
      <c r="AB60" s="16"/>
      <c r="AC60" s="16"/>
      <c r="AD60" s="16"/>
    </row>
    <row r="61" spans="2:30" x14ac:dyDescent="0.25">
      <c r="B61" s="10"/>
      <c r="C61" s="111">
        <v>3</v>
      </c>
      <c r="D61" s="112">
        <v>3.9697674418604652</v>
      </c>
      <c r="E61" s="113">
        <v>30857.119511926016</v>
      </c>
      <c r="F61" s="49"/>
      <c r="G61" s="49"/>
      <c r="H61" s="49"/>
      <c r="I61" s="49"/>
      <c r="J61" s="49"/>
      <c r="K61" s="49"/>
      <c r="L61" s="49"/>
      <c r="M61" s="11"/>
      <c r="N61" s="11"/>
      <c r="O61" s="11"/>
      <c r="P61" s="11"/>
      <c r="Q61" s="12"/>
      <c r="Y61" s="16"/>
      <c r="Z61" s="16"/>
      <c r="AA61" s="16"/>
      <c r="AB61" s="16"/>
      <c r="AC61" s="16"/>
      <c r="AD61" s="16"/>
    </row>
    <row r="62" spans="2:30" x14ac:dyDescent="0.25">
      <c r="B62" s="10"/>
      <c r="C62" s="114" t="s">
        <v>74</v>
      </c>
      <c r="D62" s="112">
        <v>2.2255813953488373</v>
      </c>
      <c r="E62" s="113">
        <v>16852.581554513454</v>
      </c>
      <c r="F62" s="49"/>
      <c r="G62" s="49"/>
      <c r="H62" s="49"/>
      <c r="I62" s="49"/>
      <c r="J62" s="49"/>
      <c r="K62" s="49"/>
      <c r="L62" s="49"/>
      <c r="M62" s="11"/>
      <c r="N62" s="11"/>
      <c r="O62" s="11"/>
      <c r="P62" s="11"/>
      <c r="Q62" s="12"/>
      <c r="Y62" s="16"/>
      <c r="Z62" s="16"/>
      <c r="AA62" s="16"/>
      <c r="AB62" s="16"/>
      <c r="AC62" s="16"/>
      <c r="AD62" s="16"/>
    </row>
    <row r="63" spans="2:30" x14ac:dyDescent="0.25">
      <c r="B63" s="10"/>
      <c r="C63" s="114" t="s">
        <v>75</v>
      </c>
      <c r="D63" s="112">
        <v>1.7441860465116279</v>
      </c>
      <c r="E63" s="113">
        <v>14004.537957412564</v>
      </c>
      <c r="F63" s="49"/>
      <c r="G63" s="49"/>
      <c r="H63" s="49"/>
      <c r="I63" s="49"/>
      <c r="J63" s="49"/>
      <c r="K63" s="49"/>
      <c r="L63" s="49"/>
      <c r="M63" s="11"/>
      <c r="N63" s="11"/>
      <c r="O63" s="11"/>
      <c r="P63" s="11"/>
      <c r="Q63" s="12"/>
      <c r="Y63" s="16"/>
      <c r="Z63" s="16"/>
      <c r="AA63" s="16"/>
      <c r="AB63" s="16"/>
      <c r="AC63" s="16"/>
      <c r="AD63" s="16"/>
    </row>
    <row r="64" spans="2:30" x14ac:dyDescent="0.25">
      <c r="B64" s="10"/>
      <c r="C64" s="111" t="s">
        <v>73</v>
      </c>
      <c r="D64" s="112">
        <v>0</v>
      </c>
      <c r="E64" s="113">
        <v>0</v>
      </c>
      <c r="F64" s="49"/>
      <c r="G64" s="49"/>
      <c r="H64" s="49"/>
      <c r="I64" s="49"/>
      <c r="J64" s="49"/>
      <c r="K64" s="49"/>
      <c r="L64" s="49"/>
      <c r="M64" s="11"/>
      <c r="N64" s="11"/>
      <c r="O64" s="11"/>
      <c r="P64" s="11"/>
      <c r="Q64" s="12"/>
      <c r="Y64" s="16"/>
      <c r="Z64" s="16"/>
      <c r="AA64" s="16"/>
      <c r="AB64" s="16"/>
      <c r="AC64" s="16"/>
      <c r="AD64" s="16"/>
    </row>
    <row r="65" spans="2:30" x14ac:dyDescent="0.25">
      <c r="B65" s="10"/>
      <c r="C65" s="114" t="s">
        <v>73</v>
      </c>
      <c r="D65" s="112">
        <v>0</v>
      </c>
      <c r="E65" s="113">
        <v>0</v>
      </c>
      <c r="F65" s="49"/>
      <c r="G65" s="49"/>
      <c r="H65" s="49"/>
      <c r="I65" s="49"/>
      <c r="J65" s="49"/>
      <c r="K65" s="49"/>
      <c r="L65" s="49"/>
      <c r="M65" s="11"/>
      <c r="N65" s="11"/>
      <c r="O65" s="11"/>
      <c r="P65" s="11"/>
      <c r="Q65" s="12"/>
      <c r="Y65" s="16"/>
      <c r="Z65" s="16"/>
      <c r="AA65" s="16"/>
      <c r="AB65" s="16"/>
      <c r="AC65" s="16"/>
      <c r="AD65" s="16"/>
    </row>
    <row r="66" spans="2:30" x14ac:dyDescent="0.25">
      <c r="B66" s="10"/>
      <c r="C66" s="111" t="s">
        <v>70</v>
      </c>
      <c r="D66" s="112">
        <v>4.4581395348837205</v>
      </c>
      <c r="E66" s="113">
        <v>34555.178160251853</v>
      </c>
      <c r="F66" s="49"/>
      <c r="G66" s="49"/>
      <c r="H66" s="49"/>
      <c r="I66" s="49"/>
      <c r="J66" s="49"/>
      <c r="K66" s="49"/>
      <c r="L66" s="49"/>
      <c r="M66" s="11"/>
      <c r="N66" s="11"/>
      <c r="O66" s="11"/>
      <c r="P66" s="11"/>
      <c r="Q66" s="12"/>
      <c r="Y66" s="16"/>
      <c r="Z66" s="16"/>
      <c r="AA66" s="16"/>
      <c r="AB66" s="16"/>
      <c r="AC66" s="16"/>
      <c r="AD66" s="16"/>
    </row>
    <row r="67" spans="2:30" x14ac:dyDescent="0.25">
      <c r="B67" s="10"/>
      <c r="C67"/>
      <c r="D67"/>
      <c r="E67"/>
      <c r="F67" s="49"/>
      <c r="G67" s="49"/>
      <c r="H67" s="49"/>
      <c r="I67" s="49"/>
      <c r="J67" s="49"/>
      <c r="K67" s="49"/>
      <c r="L67" s="49"/>
      <c r="M67" s="11"/>
      <c r="N67" s="11"/>
      <c r="O67" s="11"/>
      <c r="P67" s="11"/>
      <c r="Q67" s="12"/>
      <c r="Y67" s="16"/>
      <c r="Z67" s="16"/>
      <c r="AA67" s="16"/>
      <c r="AB67" s="16"/>
      <c r="AC67" s="16"/>
      <c r="AD67" s="16"/>
    </row>
    <row r="68" spans="2:30" x14ac:dyDescent="0.25">
      <c r="B68" s="10"/>
      <c r="C68"/>
      <c r="D68"/>
      <c r="E68"/>
      <c r="F68" s="49"/>
      <c r="G68" s="49"/>
      <c r="H68" s="49"/>
      <c r="I68" s="49"/>
      <c r="J68" s="49"/>
      <c r="K68" s="49"/>
      <c r="L68" s="49"/>
      <c r="M68" s="11"/>
      <c r="N68" s="11"/>
      <c r="O68" s="11"/>
      <c r="P68" s="11"/>
      <c r="Q68" s="12"/>
      <c r="Y68" s="16"/>
      <c r="Z68" s="16"/>
      <c r="AA68" s="16"/>
      <c r="AB68" s="16"/>
      <c r="AC68" s="16"/>
      <c r="AD68" s="16"/>
    </row>
    <row r="69" spans="2:30" x14ac:dyDescent="0.25">
      <c r="B69" s="10"/>
      <c r="C69"/>
      <c r="D69"/>
      <c r="E69"/>
      <c r="F69" s="49"/>
      <c r="G69" s="49"/>
      <c r="H69" s="49"/>
      <c r="I69" s="49"/>
      <c r="J69" s="49"/>
      <c r="K69" s="49"/>
      <c r="L69" s="49"/>
      <c r="M69" s="11"/>
      <c r="N69" s="11"/>
      <c r="O69" s="11"/>
      <c r="P69" s="11"/>
      <c r="Q69" s="12"/>
      <c r="Y69" s="16"/>
      <c r="Z69" s="16"/>
      <c r="AA69" s="16"/>
      <c r="AB69" s="16"/>
      <c r="AC69" s="16"/>
      <c r="AD69" s="16"/>
    </row>
    <row r="70" spans="2:30" x14ac:dyDescent="0.25">
      <c r="B70" s="10"/>
      <c r="C70"/>
      <c r="D70"/>
      <c r="E70"/>
      <c r="F70" s="49"/>
      <c r="G70" s="49"/>
      <c r="H70" s="49"/>
      <c r="I70" s="49"/>
      <c r="J70" s="49"/>
      <c r="K70" s="49"/>
      <c r="L70" s="49"/>
      <c r="M70" s="11"/>
      <c r="N70" s="11"/>
      <c r="O70" s="11"/>
      <c r="P70" s="11"/>
      <c r="Q70" s="12"/>
      <c r="Y70" s="16"/>
      <c r="Z70" s="16"/>
      <c r="AA70" s="16"/>
      <c r="AB70" s="16"/>
      <c r="AC70" s="16"/>
      <c r="AD70" s="16"/>
    </row>
    <row r="71" spans="2:30" x14ac:dyDescent="0.25">
      <c r="B71" s="10"/>
      <c r="C71"/>
      <c r="D71"/>
      <c r="E71"/>
      <c r="F71" s="49"/>
      <c r="G71" s="49"/>
      <c r="H71" s="49"/>
      <c r="I71" s="49"/>
      <c r="J71" s="49"/>
      <c r="K71" s="49"/>
      <c r="L71" s="49"/>
      <c r="M71" s="11"/>
      <c r="N71" s="11"/>
      <c r="O71" s="11"/>
      <c r="P71" s="11"/>
      <c r="Q71" s="12"/>
      <c r="Y71" s="16"/>
      <c r="Z71" s="16"/>
      <c r="AA71" s="16"/>
      <c r="AB71" s="16"/>
      <c r="AC71" s="16"/>
      <c r="AD71" s="16"/>
    </row>
    <row r="72" spans="2:30" x14ac:dyDescent="0.25">
      <c r="B72" s="10"/>
      <c r="C72"/>
      <c r="D72"/>
      <c r="E72"/>
      <c r="F72" s="49"/>
      <c r="G72" s="49"/>
      <c r="H72" s="49"/>
      <c r="I72" s="49"/>
      <c r="J72" s="49"/>
      <c r="K72" s="49"/>
      <c r="L72" s="49"/>
      <c r="M72" s="11"/>
      <c r="N72" s="11"/>
      <c r="O72" s="11"/>
      <c r="P72" s="11"/>
      <c r="Q72" s="12"/>
      <c r="Y72" s="16"/>
      <c r="Z72" s="16"/>
      <c r="AA72" s="16"/>
      <c r="AB72" s="16"/>
      <c r="AC72" s="16"/>
      <c r="AD72" s="16"/>
    </row>
    <row r="73" spans="2:30" x14ac:dyDescent="0.25">
      <c r="B73" s="10"/>
      <c r="C73"/>
      <c r="D73"/>
      <c r="E73"/>
      <c r="F73" s="49"/>
      <c r="G73" s="49"/>
      <c r="H73" s="49"/>
      <c r="I73" s="49"/>
      <c r="J73" s="49"/>
      <c r="K73" s="49"/>
      <c r="L73" s="49"/>
      <c r="M73" s="11"/>
      <c r="N73" s="11"/>
      <c r="O73" s="11"/>
      <c r="P73" s="11"/>
      <c r="Q73" s="12"/>
      <c r="Y73" s="16"/>
      <c r="Z73" s="16"/>
      <c r="AA73" s="16"/>
      <c r="AB73" s="16"/>
      <c r="AC73" s="16"/>
      <c r="AD73" s="16"/>
    </row>
    <row r="74" spans="2:30" x14ac:dyDescent="0.25">
      <c r="B74" s="10"/>
      <c r="C74"/>
      <c r="D74"/>
      <c r="E74"/>
      <c r="F74" s="49"/>
      <c r="G74" s="49"/>
      <c r="H74" s="49"/>
      <c r="I74" s="49"/>
      <c r="J74" s="49"/>
      <c r="K74" s="49"/>
      <c r="L74" s="49"/>
      <c r="M74" s="11"/>
      <c r="N74" s="11"/>
      <c r="O74" s="11"/>
      <c r="P74" s="11"/>
      <c r="Q74" s="12"/>
      <c r="Y74" s="16"/>
      <c r="Z74" s="16"/>
      <c r="AA74" s="16"/>
      <c r="AB74" s="16"/>
      <c r="AC74" s="16"/>
      <c r="AD74" s="16"/>
    </row>
    <row r="75" spans="2:30" ht="21" x14ac:dyDescent="0.35">
      <c r="B75" s="10"/>
      <c r="C75" s="110"/>
      <c r="D75" s="110"/>
      <c r="E75" s="110"/>
      <c r="F75" s="6"/>
      <c r="G75" s="6"/>
      <c r="H75" s="11"/>
      <c r="I75" s="11"/>
      <c r="J75" s="11"/>
      <c r="K75" s="11"/>
      <c r="L75" s="11"/>
      <c r="M75" s="11"/>
      <c r="N75" s="11"/>
      <c r="O75" s="11"/>
      <c r="P75" s="11"/>
      <c r="Q75" s="12"/>
    </row>
    <row r="76" spans="2:30" ht="21" x14ac:dyDescent="0.35">
      <c r="B76" s="10"/>
      <c r="C76" s="110"/>
      <c r="D76" s="110"/>
      <c r="E76" s="110"/>
      <c r="F76" s="5"/>
      <c r="G76" s="6"/>
      <c r="H76" s="11"/>
      <c r="I76" s="11"/>
      <c r="J76" s="11"/>
      <c r="K76" s="11"/>
      <c r="L76" s="11"/>
      <c r="M76" s="11"/>
      <c r="N76" s="11"/>
      <c r="O76" s="11"/>
      <c r="P76" s="11"/>
      <c r="Q76" s="12" t="s">
        <v>19</v>
      </c>
    </row>
    <row r="77" spans="2:30" ht="21" x14ac:dyDescent="0.35">
      <c r="B77" s="10"/>
      <c r="C77" s="111"/>
      <c r="D77" s="115"/>
      <c r="E77" s="115"/>
      <c r="F77" s="5"/>
      <c r="G77" s="6"/>
      <c r="H77" s="11"/>
      <c r="I77" s="11"/>
      <c r="J77" s="11"/>
      <c r="K77" s="11"/>
      <c r="L77" s="11"/>
      <c r="M77" s="11"/>
      <c r="N77" s="11"/>
      <c r="O77" s="11"/>
      <c r="P77" s="11"/>
      <c r="Q77" s="12"/>
    </row>
    <row r="78" spans="2:30" ht="21" x14ac:dyDescent="0.35">
      <c r="B78" s="10"/>
      <c r="C78" s="43" t="s">
        <v>67</v>
      </c>
      <c r="D78" s="59"/>
      <c r="E78" s="44"/>
      <c r="F78" s="73">
        <f>H47/D11</f>
        <v>34555.178160251853</v>
      </c>
      <c r="G78" s="6"/>
      <c r="H78" s="11"/>
      <c r="I78" s="11"/>
      <c r="J78" s="11"/>
      <c r="K78" s="11"/>
      <c r="L78" s="11"/>
      <c r="M78" s="11"/>
      <c r="N78" s="11"/>
      <c r="O78" s="11"/>
      <c r="P78" s="11"/>
      <c r="Q78" s="12"/>
    </row>
    <row r="79" spans="2:30" ht="21" x14ac:dyDescent="0.35">
      <c r="B79" s="10"/>
      <c r="C79" s="43"/>
      <c r="D79" s="59"/>
      <c r="E79" s="44"/>
      <c r="F79" s="74">
        <f>H47</f>
        <v>329946.66314534884</v>
      </c>
      <c r="G79" s="6"/>
      <c r="H79" s="11"/>
      <c r="I79" s="11"/>
      <c r="J79" s="11"/>
      <c r="K79" s="11"/>
      <c r="L79" s="11"/>
      <c r="M79" s="11"/>
      <c r="N79" s="11"/>
      <c r="O79" s="11"/>
      <c r="P79" s="42"/>
      <c r="Q79" s="12"/>
    </row>
    <row r="80" spans="2:30" x14ac:dyDescent="0.25">
      <c r="B80" s="14"/>
      <c r="C80" s="2"/>
      <c r="D80" s="2"/>
      <c r="E80" s="2"/>
      <c r="F80" s="2"/>
      <c r="G80" s="2"/>
      <c r="H80" s="2"/>
      <c r="I80" s="2"/>
      <c r="J80" s="2"/>
      <c r="K80" s="2"/>
      <c r="L80" s="2"/>
      <c r="M80" s="2"/>
      <c r="N80" s="2"/>
      <c r="O80" s="2"/>
      <c r="P80" s="2"/>
      <c r="Q80" s="15"/>
    </row>
    <row r="81" spans="3:8" ht="16.5" customHeight="1" x14ac:dyDescent="0.25"/>
    <row r="84" spans="3:8" hidden="1" x14ac:dyDescent="0.25"/>
    <row r="85" spans="3:8" hidden="1" x14ac:dyDescent="0.25">
      <c r="H85" s="3">
        <v>2016</v>
      </c>
    </row>
    <row r="86" spans="3:8" hidden="1" x14ac:dyDescent="0.25">
      <c r="H86" s="3">
        <v>2017</v>
      </c>
    </row>
    <row r="87" spans="3:8" hidden="1" x14ac:dyDescent="0.25">
      <c r="H87" s="3">
        <v>2018</v>
      </c>
    </row>
    <row r="88" spans="3:8" hidden="1" x14ac:dyDescent="0.25">
      <c r="H88" s="3">
        <v>2019</v>
      </c>
    </row>
    <row r="89" spans="3:8" hidden="1" x14ac:dyDescent="0.25">
      <c r="H89" s="3">
        <v>2020</v>
      </c>
    </row>
    <row r="90" spans="3:8" hidden="1" x14ac:dyDescent="0.25">
      <c r="C90" s="22"/>
    </row>
    <row r="91" spans="3:8" hidden="1" x14ac:dyDescent="0.25"/>
    <row r="92" spans="3:8" hidden="1" x14ac:dyDescent="0.25"/>
    <row r="111" spans="4:8" x14ac:dyDescent="0.25">
      <c r="D111" s="71"/>
      <c r="E111" s="71"/>
      <c r="F111" s="71"/>
      <c r="G111" s="71"/>
      <c r="H111" s="71"/>
    </row>
    <row r="112" spans="4:8" x14ac:dyDescent="0.25">
      <c r="D112" s="71"/>
      <c r="E112" s="71"/>
      <c r="F112" s="71"/>
      <c r="G112" s="71"/>
      <c r="H112" s="71"/>
    </row>
    <row r="113" spans="4:8" x14ac:dyDescent="0.25">
      <c r="D113" s="71"/>
      <c r="E113" s="71"/>
      <c r="F113" s="71"/>
      <c r="G113" s="71"/>
      <c r="H113" s="71"/>
    </row>
    <row r="127" spans="4:8" x14ac:dyDescent="0.25">
      <c r="D127" s="72"/>
      <c r="E127" s="72"/>
      <c r="F127" s="72"/>
      <c r="G127" s="72"/>
      <c r="H127" s="72"/>
    </row>
  </sheetData>
  <sheetProtection pivotTables="0"/>
  <protectedRanges>
    <protectedRange sqref="C13:C16" name="Område2"/>
    <protectedRange sqref="D7:F7 D9:F9 D11 J43:J46 G43:G46 F20:F26 K36:K46 C27:C30 E27:F30" name="Område1"/>
    <protectedRange sqref="C36:C46 E36:E46" name="Område1_4"/>
    <protectedRange sqref="J36:J42" name="Område1_5"/>
    <protectedRange sqref="C20:C22" name="Område1_1"/>
    <protectedRange sqref="C23:C26" name="Område1_3"/>
    <protectedRange sqref="E20:E26" name="Område1_7"/>
    <protectedRange sqref="D20:D30 F36:F46" name="Område1_8"/>
    <protectedRange sqref="G36:G42" name="Område1_9"/>
    <protectedRange sqref="E50" name="Område1_10"/>
    <protectedRange sqref="D36:D46" name="Område1_8_1"/>
  </protectedRanges>
  <dataConsolidate/>
  <mergeCells count="17">
    <mergeCell ref="C52:D52"/>
    <mergeCell ref="C20:D20"/>
    <mergeCell ref="C21:D21"/>
    <mergeCell ref="C19:D19"/>
    <mergeCell ref="C22:D22"/>
    <mergeCell ref="C23:D23"/>
    <mergeCell ref="C24:D24"/>
    <mergeCell ref="C25:D25"/>
    <mergeCell ref="C26:D26"/>
    <mergeCell ref="C27:D27"/>
    <mergeCell ref="C28:D28"/>
    <mergeCell ref="C29:D29"/>
    <mergeCell ref="C30:D30"/>
    <mergeCell ref="C3:N4"/>
    <mergeCell ref="D7:F7"/>
    <mergeCell ref="D9:F9"/>
    <mergeCell ref="C48:G48"/>
  </mergeCells>
  <hyperlinks>
    <hyperlink ref="F11" r:id="rId2" display="€"/>
  </hyperlinks>
  <pageMargins left="0.7" right="0.7" top="0.75" bottom="0.75" header="0.3" footer="0.3"/>
  <pageSetup paperSize="9" scale="56"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126"/>
  <sheetViews>
    <sheetView topLeftCell="A19" zoomScaleNormal="100" zoomScaleSheetLayoutView="55" workbookViewId="0">
      <selection activeCell="K47" sqref="K47"/>
    </sheetView>
  </sheetViews>
  <sheetFormatPr defaultColWidth="8.7109375" defaultRowHeight="15" outlineLevelCol="1" x14ac:dyDescent="0.25"/>
  <cols>
    <col min="1" max="1" width="2" style="3" customWidth="1"/>
    <col min="2" max="2" width="3.85546875" style="3" customWidth="1"/>
    <col min="3" max="3" width="20" style="3" customWidth="1"/>
    <col min="4" max="4" width="24.28515625" style="3" customWidth="1"/>
    <col min="5" max="5" width="26.42578125" style="3" customWidth="1"/>
    <col min="6" max="6" width="20.140625" style="3" customWidth="1"/>
    <col min="7" max="7" width="19.28515625" style="3" customWidth="1"/>
    <col min="8" max="8" width="18.5703125" style="3" customWidth="1"/>
    <col min="9" max="9" width="10.42578125" style="3" customWidth="1" outlineLevel="1"/>
    <col min="10" max="10" width="12.42578125" style="3" customWidth="1" outlineLevel="1"/>
    <col min="11" max="11" width="11.7109375" style="3" customWidth="1" outlineLevel="1"/>
    <col min="12" max="12" width="11.85546875" style="3" customWidth="1" outlineLevel="1"/>
    <col min="13" max="13" width="17.5703125" style="3" customWidth="1" outlineLevel="1"/>
    <col min="14" max="14" width="22.42578125" style="3" customWidth="1" outlineLevel="1"/>
    <col min="15" max="15" width="6" style="3" customWidth="1" outlineLevel="1"/>
    <col min="16" max="16" width="15.5703125" style="3" customWidth="1" outlineLevel="1"/>
    <col min="17" max="17" width="8" style="3" customWidth="1"/>
    <col min="18" max="18" width="8.7109375" style="3"/>
    <col min="19" max="19" width="8.7109375" style="3" hidden="1" customWidth="1"/>
    <col min="20" max="20" width="11.140625" style="3" customWidth="1"/>
    <col min="21" max="24" width="8.7109375" style="3" customWidth="1"/>
    <col min="25" max="25" width="12.7109375" style="3" customWidth="1"/>
    <col min="26" max="26" width="11.28515625" style="3" customWidth="1"/>
    <col min="27" max="27" width="12.140625" style="3" customWidth="1"/>
    <col min="28" max="28" width="8.7109375" style="3" customWidth="1"/>
    <col min="29" max="29" width="11.28515625" style="3" customWidth="1"/>
    <col min="30" max="36" width="8.7109375" style="3" customWidth="1"/>
    <col min="37" max="16384" width="8.7109375" style="3"/>
  </cols>
  <sheetData>
    <row r="2" spans="2:17" x14ac:dyDescent="0.25">
      <c r="B2" s="7"/>
      <c r="C2" s="8"/>
      <c r="D2" s="8"/>
      <c r="E2" s="8"/>
      <c r="F2" s="8"/>
      <c r="G2" s="8"/>
      <c r="H2" s="8"/>
      <c r="I2" s="8"/>
      <c r="J2" s="8"/>
      <c r="K2" s="8"/>
      <c r="L2" s="8"/>
      <c r="M2" s="8"/>
      <c r="N2" s="8"/>
      <c r="O2" s="8"/>
      <c r="P2" s="8"/>
      <c r="Q2" s="9"/>
    </row>
    <row r="3" spans="2:17" ht="24" customHeight="1" x14ac:dyDescent="0.25">
      <c r="B3" s="10"/>
      <c r="C3" s="143" t="s">
        <v>6</v>
      </c>
      <c r="D3" s="143"/>
      <c r="E3" s="143"/>
      <c r="F3" s="143"/>
      <c r="G3" s="143"/>
      <c r="H3" s="143"/>
      <c r="I3" s="143"/>
      <c r="J3" s="143"/>
      <c r="K3" s="143"/>
      <c r="L3" s="143"/>
      <c r="M3" s="143"/>
      <c r="N3" s="143"/>
      <c r="O3" s="131"/>
      <c r="P3" s="11"/>
      <c r="Q3" s="12"/>
    </row>
    <row r="4" spans="2:17" ht="24" customHeight="1" x14ac:dyDescent="0.25">
      <c r="B4" s="10"/>
      <c r="C4" s="143"/>
      <c r="D4" s="143"/>
      <c r="E4" s="143"/>
      <c r="F4" s="143"/>
      <c r="G4" s="143"/>
      <c r="H4" s="143"/>
      <c r="I4" s="143"/>
      <c r="J4" s="143"/>
      <c r="K4" s="143"/>
      <c r="L4" s="143"/>
      <c r="M4" s="143"/>
      <c r="N4" s="143"/>
      <c r="O4" s="131"/>
      <c r="P4" s="11"/>
      <c r="Q4" s="12"/>
    </row>
    <row r="5" spans="2:17" ht="24" customHeight="1" x14ac:dyDescent="0.25">
      <c r="B5" s="10"/>
      <c r="C5" s="131"/>
      <c r="D5" s="131"/>
      <c r="E5" s="131"/>
      <c r="F5" s="131"/>
      <c r="G5" s="131"/>
      <c r="H5" s="131"/>
      <c r="I5" s="131"/>
      <c r="J5" s="131"/>
      <c r="K5" s="131"/>
      <c r="L5" s="131"/>
      <c r="M5" s="131"/>
      <c r="N5" s="131"/>
      <c r="O5" s="131"/>
      <c r="P5" s="11"/>
      <c r="Q5" s="12"/>
    </row>
    <row r="6" spans="2:17" x14ac:dyDescent="0.25">
      <c r="B6" s="10"/>
      <c r="C6" s="11"/>
      <c r="D6" s="11"/>
      <c r="E6" s="11"/>
      <c r="F6" s="11"/>
      <c r="G6" s="11"/>
      <c r="H6" s="11"/>
      <c r="I6" s="11"/>
      <c r="J6" s="11"/>
      <c r="K6" s="11"/>
      <c r="L6" s="11"/>
      <c r="M6" s="11"/>
      <c r="N6" s="11"/>
      <c r="O6" s="11"/>
      <c r="P6" s="11"/>
      <c r="Q6" s="12"/>
    </row>
    <row r="7" spans="2:17" ht="18.75" x14ac:dyDescent="0.3">
      <c r="B7" s="10"/>
      <c r="C7" s="4" t="s">
        <v>1</v>
      </c>
      <c r="D7" s="144"/>
      <c r="E7" s="145"/>
      <c r="F7" s="146"/>
      <c r="G7" s="57"/>
      <c r="H7" s="57"/>
      <c r="I7" s="57"/>
      <c r="J7" s="57"/>
      <c r="K7" s="57"/>
      <c r="L7" s="57"/>
      <c r="M7" s="57"/>
      <c r="N7" s="57"/>
      <c r="O7" s="57"/>
      <c r="P7" s="11"/>
      <c r="Q7" s="12"/>
    </row>
    <row r="8" spans="2:17" ht="3.6" customHeight="1" x14ac:dyDescent="0.3">
      <c r="B8" s="10"/>
      <c r="C8" s="13"/>
      <c r="D8" s="58"/>
      <c r="E8" s="25"/>
      <c r="F8" s="25"/>
      <c r="G8" s="25"/>
      <c r="H8" s="11"/>
      <c r="I8" s="11"/>
      <c r="J8" s="11"/>
      <c r="K8" s="11"/>
      <c r="L8" s="11"/>
      <c r="M8" s="11"/>
      <c r="N8" s="11"/>
      <c r="O8" s="11"/>
      <c r="P8" s="11"/>
      <c r="Q8" s="12"/>
    </row>
    <row r="9" spans="2:17" ht="18.75" x14ac:dyDescent="0.3">
      <c r="B9" s="10"/>
      <c r="C9" s="4" t="s">
        <v>2</v>
      </c>
      <c r="D9" s="144" t="s">
        <v>85</v>
      </c>
      <c r="E9" s="145"/>
      <c r="F9" s="146"/>
      <c r="G9" s="58"/>
      <c r="H9" s="58"/>
      <c r="I9" s="58"/>
      <c r="J9" s="58"/>
      <c r="K9" s="58"/>
      <c r="L9" s="58"/>
      <c r="M9" s="58"/>
      <c r="N9" s="58"/>
      <c r="O9" s="58"/>
      <c r="P9" s="11"/>
      <c r="Q9" s="12"/>
    </row>
    <row r="10" spans="2:17" ht="3" customHeight="1" x14ac:dyDescent="0.3">
      <c r="B10" s="10"/>
      <c r="C10" s="13"/>
      <c r="D10" s="25"/>
      <c r="E10" s="25"/>
      <c r="F10" s="25"/>
      <c r="G10" s="25"/>
      <c r="H10" s="11"/>
      <c r="I10" s="11"/>
      <c r="J10" s="11"/>
      <c r="K10" s="11"/>
      <c r="L10" s="11"/>
      <c r="M10" s="11"/>
      <c r="N10" s="11"/>
      <c r="O10" s="11"/>
      <c r="P10" s="11"/>
      <c r="Q10" s="12"/>
    </row>
    <row r="11" spans="2:17" ht="18.75" x14ac:dyDescent="0.3">
      <c r="B11" s="10"/>
      <c r="C11" s="4" t="s">
        <v>5</v>
      </c>
      <c r="D11" s="129">
        <v>9.5484000000000009</v>
      </c>
      <c r="E11" s="61"/>
      <c r="F11" s="30" t="s">
        <v>8</v>
      </c>
      <c r="G11" s="30"/>
      <c r="H11" s="29"/>
      <c r="I11" s="29"/>
      <c r="J11" s="29"/>
      <c r="K11" s="29"/>
      <c r="L11" s="29"/>
      <c r="M11" s="29"/>
      <c r="N11" s="29"/>
      <c r="O11" s="29"/>
      <c r="P11" s="11"/>
      <c r="Q11" s="12"/>
    </row>
    <row r="12" spans="2:17" x14ac:dyDescent="0.25">
      <c r="B12" s="10"/>
      <c r="C12" s="11"/>
      <c r="D12" s="11"/>
      <c r="E12" s="11"/>
      <c r="F12" s="11"/>
      <c r="G12" s="11"/>
      <c r="H12" s="11"/>
      <c r="I12" s="11"/>
      <c r="J12" s="11"/>
      <c r="K12" s="11"/>
      <c r="L12" s="11"/>
      <c r="M12" s="11"/>
      <c r="N12" s="11"/>
      <c r="O12" s="11"/>
      <c r="P12" s="11"/>
      <c r="Q12" s="12"/>
    </row>
    <row r="13" spans="2:17" x14ac:dyDescent="0.25">
      <c r="B13" s="10"/>
      <c r="C13" s="11"/>
      <c r="D13" s="11"/>
      <c r="E13" s="11"/>
      <c r="F13" s="11"/>
      <c r="G13" s="11"/>
      <c r="H13" s="11"/>
      <c r="I13" s="11"/>
      <c r="J13" s="11"/>
      <c r="K13" s="11"/>
      <c r="L13" s="11"/>
      <c r="M13" s="11"/>
      <c r="N13" s="11"/>
      <c r="O13" s="11"/>
      <c r="P13" s="11"/>
      <c r="Q13" s="12"/>
    </row>
    <row r="14" spans="2:17" hidden="1" x14ac:dyDescent="0.25">
      <c r="B14" s="10"/>
      <c r="C14" s="11"/>
      <c r="D14" s="11"/>
      <c r="E14" s="11"/>
      <c r="F14" s="11"/>
      <c r="G14" s="11"/>
      <c r="H14" s="11"/>
      <c r="I14" s="11"/>
      <c r="J14" s="11"/>
      <c r="K14" s="11"/>
      <c r="L14" s="11"/>
      <c r="M14" s="11"/>
      <c r="N14" s="11"/>
      <c r="O14" s="11"/>
      <c r="P14" s="11"/>
      <c r="Q14" s="12"/>
    </row>
    <row r="15" spans="2:17" hidden="1" x14ac:dyDescent="0.25">
      <c r="B15" s="10"/>
      <c r="C15" s="11"/>
      <c r="D15" s="11"/>
      <c r="E15" s="11"/>
      <c r="F15" s="11"/>
      <c r="G15" s="11"/>
      <c r="H15" s="11"/>
      <c r="I15" s="11"/>
      <c r="J15" s="11"/>
      <c r="K15" s="11"/>
      <c r="L15" s="11"/>
      <c r="M15" s="11"/>
      <c r="N15" s="11"/>
      <c r="O15" s="11"/>
      <c r="P15" s="11"/>
      <c r="Q15" s="12"/>
    </row>
    <row r="16" spans="2:17" x14ac:dyDescent="0.25">
      <c r="B16" s="10"/>
      <c r="C16" s="11"/>
      <c r="D16" s="11"/>
      <c r="E16" s="11"/>
      <c r="F16" s="11"/>
      <c r="G16" s="11"/>
      <c r="H16" s="11"/>
      <c r="I16" s="11"/>
      <c r="J16" s="11"/>
      <c r="K16" s="11"/>
      <c r="L16" s="11"/>
      <c r="M16" s="11"/>
      <c r="N16" s="11"/>
      <c r="O16" s="11"/>
      <c r="P16" s="11"/>
      <c r="Q16" s="12"/>
    </row>
    <row r="17" spans="2:30" ht="21.75" thickBot="1" x14ac:dyDescent="0.4">
      <c r="B17" s="10"/>
      <c r="C17" s="20" t="s">
        <v>63</v>
      </c>
      <c r="D17" s="21"/>
      <c r="E17" s="21"/>
      <c r="F17" s="21"/>
      <c r="G17" s="21"/>
      <c r="H17" s="21"/>
      <c r="I17" s="11"/>
      <c r="J17" s="11"/>
      <c r="K17" s="11"/>
      <c r="L17" s="11"/>
      <c r="M17" s="11"/>
      <c r="N17" s="11"/>
      <c r="O17" s="11"/>
      <c r="P17" s="11"/>
      <c r="Q17" s="12"/>
    </row>
    <row r="18" spans="2:30" ht="15.75" thickTop="1" x14ac:dyDescent="0.25">
      <c r="B18" s="10"/>
      <c r="C18" s="11"/>
      <c r="D18" s="11"/>
      <c r="E18" s="11"/>
      <c r="F18" s="11"/>
      <c r="G18" s="11"/>
      <c r="H18" s="11"/>
      <c r="I18" s="11"/>
      <c r="J18" s="67"/>
      <c r="K18" s="11"/>
      <c r="L18" s="11"/>
      <c r="M18" s="11"/>
      <c r="N18" s="11"/>
      <c r="O18" s="11"/>
      <c r="P18" s="11"/>
      <c r="Q18" s="12"/>
    </row>
    <row r="19" spans="2:30" ht="58.5" customHeight="1" thickBot="1" x14ac:dyDescent="0.3">
      <c r="B19" s="10"/>
      <c r="C19" s="153" t="s">
        <v>0</v>
      </c>
      <c r="D19" s="154"/>
      <c r="E19" s="60" t="s">
        <v>61</v>
      </c>
      <c r="F19" s="60" t="s">
        <v>62</v>
      </c>
      <c r="G19" s="48" t="s">
        <v>59</v>
      </c>
      <c r="H19" s="60" t="s">
        <v>17</v>
      </c>
      <c r="I19" s="11"/>
      <c r="J19" s="83"/>
      <c r="K19" s="11"/>
      <c r="L19" s="49"/>
      <c r="M19" s="50"/>
      <c r="N19" s="49"/>
      <c r="O19" s="49"/>
      <c r="P19" s="49"/>
      <c r="Q19" s="12"/>
      <c r="Z19" s="23"/>
    </row>
    <row r="20" spans="2:30" x14ac:dyDescent="0.25">
      <c r="B20" s="10"/>
      <c r="C20" s="151" t="s">
        <v>74</v>
      </c>
      <c r="D20" s="152"/>
      <c r="E20" s="118">
        <v>2016</v>
      </c>
      <c r="F20" s="121">
        <v>867630.49</v>
      </c>
      <c r="G20" s="122">
        <v>1720</v>
      </c>
      <c r="H20" s="86">
        <f>IF(E20&gt;0,F20/G20,"")</f>
        <v>504.43633139534882</v>
      </c>
      <c r="I20" s="11"/>
      <c r="J20" s="84"/>
      <c r="K20" s="11"/>
      <c r="L20" s="49"/>
      <c r="M20" s="51"/>
      <c r="N20" s="49"/>
      <c r="O20" s="49"/>
      <c r="P20" s="49"/>
      <c r="Q20" s="12"/>
      <c r="Y20" s="17"/>
      <c r="Z20" s="23"/>
    </row>
    <row r="21" spans="2:30" x14ac:dyDescent="0.25">
      <c r="B21" s="10"/>
      <c r="C21" s="141" t="s">
        <v>75</v>
      </c>
      <c r="D21" s="142"/>
      <c r="E21" s="118">
        <v>2016</v>
      </c>
      <c r="F21" s="123">
        <v>920000</v>
      </c>
      <c r="G21" s="124">
        <v>1720</v>
      </c>
      <c r="H21" s="86">
        <f t="shared" ref="H21:H30" si="0">IF(E21&gt;0,F21/G21,"")</f>
        <v>534.88372093023258</v>
      </c>
      <c r="I21" s="11"/>
      <c r="J21" s="85"/>
      <c r="K21" s="11"/>
      <c r="L21" s="49"/>
      <c r="M21" s="52"/>
      <c r="N21" s="49"/>
      <c r="O21" s="49"/>
      <c r="P21" s="49"/>
      <c r="Q21" s="12"/>
      <c r="U21" s="17"/>
    </row>
    <row r="22" spans="2:30" x14ac:dyDescent="0.25">
      <c r="B22" s="10"/>
      <c r="C22" s="141"/>
      <c r="D22" s="142"/>
      <c r="E22" s="118"/>
      <c r="F22" s="123"/>
      <c r="G22" s="124"/>
      <c r="H22" s="86" t="str">
        <f t="shared" si="0"/>
        <v/>
      </c>
      <c r="I22" s="11"/>
      <c r="J22" s="85"/>
      <c r="K22" s="11"/>
      <c r="L22" s="49"/>
      <c r="M22" s="52"/>
      <c r="N22" s="49"/>
      <c r="O22" s="49"/>
      <c r="P22" s="49"/>
      <c r="Q22" s="12"/>
      <c r="U22" s="17"/>
    </row>
    <row r="23" spans="2:30" x14ac:dyDescent="0.25">
      <c r="B23" s="10"/>
      <c r="C23" s="141"/>
      <c r="D23" s="142"/>
      <c r="E23" s="118"/>
      <c r="F23" s="121"/>
      <c r="G23" s="125"/>
      <c r="H23" s="86" t="str">
        <f t="shared" si="0"/>
        <v/>
      </c>
      <c r="I23" s="11"/>
      <c r="J23" s="85"/>
      <c r="K23" s="11"/>
      <c r="L23" s="49"/>
      <c r="M23" s="52"/>
      <c r="N23" s="49"/>
      <c r="O23" s="49"/>
      <c r="P23" s="49"/>
      <c r="Q23" s="12"/>
      <c r="U23" s="17"/>
    </row>
    <row r="24" spans="2:30" x14ac:dyDescent="0.25">
      <c r="B24" s="10"/>
      <c r="C24" s="141"/>
      <c r="D24" s="142"/>
      <c r="E24" s="118"/>
      <c r="F24" s="123"/>
      <c r="G24" s="125"/>
      <c r="H24" s="86" t="str">
        <f t="shared" si="0"/>
        <v/>
      </c>
      <c r="I24" s="11"/>
      <c r="J24" s="85"/>
      <c r="K24" s="11"/>
      <c r="L24" s="49"/>
      <c r="M24" s="52"/>
      <c r="N24" s="49"/>
      <c r="O24" s="49"/>
      <c r="P24" s="49"/>
      <c r="Q24" s="12"/>
      <c r="U24" s="17"/>
    </row>
    <row r="25" spans="2:30" x14ac:dyDescent="0.25">
      <c r="B25" s="10"/>
      <c r="C25" s="141"/>
      <c r="D25" s="142"/>
      <c r="E25" s="118"/>
      <c r="F25" s="123"/>
      <c r="G25" s="125"/>
      <c r="H25" s="86" t="str">
        <f t="shared" si="0"/>
        <v/>
      </c>
      <c r="I25" s="11"/>
      <c r="J25" s="85"/>
      <c r="K25" s="11"/>
      <c r="L25" s="49"/>
      <c r="M25" s="52"/>
      <c r="N25" s="49"/>
      <c r="O25" s="49"/>
      <c r="P25" s="49"/>
      <c r="Q25" s="12"/>
      <c r="U25" s="17"/>
    </row>
    <row r="26" spans="2:30" x14ac:dyDescent="0.25">
      <c r="B26" s="10"/>
      <c r="C26" s="141"/>
      <c r="D26" s="142"/>
      <c r="E26" s="118"/>
      <c r="F26" s="123"/>
      <c r="G26" s="125"/>
      <c r="H26" s="86" t="str">
        <f t="shared" si="0"/>
        <v/>
      </c>
      <c r="I26" s="11"/>
      <c r="J26" s="85"/>
      <c r="K26" s="11"/>
      <c r="L26" s="49"/>
      <c r="M26" s="52"/>
      <c r="N26" s="49"/>
      <c r="O26" s="49"/>
      <c r="P26" s="49"/>
      <c r="Q26" s="12"/>
      <c r="U26" s="17"/>
    </row>
    <row r="27" spans="2:30" x14ac:dyDescent="0.25">
      <c r="B27" s="10"/>
      <c r="C27" s="141"/>
      <c r="D27" s="142"/>
      <c r="E27" s="126"/>
      <c r="F27" s="121"/>
      <c r="G27" s="127"/>
      <c r="H27" s="86" t="str">
        <f t="shared" si="0"/>
        <v/>
      </c>
      <c r="I27" s="11"/>
      <c r="J27" s="85"/>
      <c r="K27" s="11"/>
      <c r="L27" s="49"/>
      <c r="M27" s="52"/>
      <c r="N27" s="49"/>
      <c r="O27" s="49"/>
      <c r="P27" s="49"/>
      <c r="Q27" s="12"/>
    </row>
    <row r="28" spans="2:30" x14ac:dyDescent="0.25">
      <c r="B28" s="10"/>
      <c r="C28" s="141"/>
      <c r="D28" s="142"/>
      <c r="E28" s="126"/>
      <c r="F28" s="123"/>
      <c r="G28" s="128"/>
      <c r="H28" s="86" t="str">
        <f t="shared" si="0"/>
        <v/>
      </c>
      <c r="I28" s="11"/>
      <c r="J28" s="85" t="str">
        <f t="shared" ref="J28:J30" si="1">IF(E28&gt;0,(H28/$D$11),"")</f>
        <v/>
      </c>
      <c r="K28" s="11"/>
      <c r="L28" s="49"/>
      <c r="M28" s="52"/>
      <c r="N28" s="49"/>
      <c r="O28" s="49"/>
      <c r="P28" s="49"/>
      <c r="Q28" s="12"/>
      <c r="U28" s="17"/>
    </row>
    <row r="29" spans="2:30" x14ac:dyDescent="0.25">
      <c r="B29" s="10"/>
      <c r="C29" s="141"/>
      <c r="D29" s="142"/>
      <c r="E29" s="126"/>
      <c r="F29" s="123"/>
      <c r="G29" s="128"/>
      <c r="H29" s="86" t="str">
        <f t="shared" si="0"/>
        <v/>
      </c>
      <c r="I29" s="11"/>
      <c r="J29" s="85" t="str">
        <f t="shared" si="1"/>
        <v/>
      </c>
      <c r="K29" s="11"/>
      <c r="L29" s="49"/>
      <c r="M29" s="52"/>
      <c r="N29" s="49"/>
      <c r="O29" s="49"/>
      <c r="P29" s="49"/>
      <c r="Q29" s="12"/>
      <c r="U29" s="17"/>
    </row>
    <row r="30" spans="2:30" x14ac:dyDescent="0.25">
      <c r="B30" s="10"/>
      <c r="C30" s="141"/>
      <c r="D30" s="142"/>
      <c r="E30" s="126"/>
      <c r="F30" s="123"/>
      <c r="G30" s="128"/>
      <c r="H30" s="86" t="str">
        <f t="shared" si="0"/>
        <v/>
      </c>
      <c r="I30" s="11"/>
      <c r="J30" s="52" t="str">
        <f t="shared" si="1"/>
        <v/>
      </c>
      <c r="K30" s="11"/>
      <c r="L30" s="49"/>
      <c r="M30" s="52"/>
      <c r="N30" s="49"/>
      <c r="O30" s="49"/>
      <c r="P30" s="49"/>
      <c r="Q30" s="12"/>
      <c r="U30" s="17"/>
      <c r="Y30" s="16"/>
      <c r="Z30" s="16"/>
      <c r="AA30" s="16"/>
      <c r="AB30" s="16"/>
      <c r="AC30" s="16"/>
      <c r="AD30" s="16"/>
    </row>
    <row r="31" spans="2:30" x14ac:dyDescent="0.25">
      <c r="B31" s="10"/>
      <c r="C31" s="11"/>
      <c r="D31" s="11"/>
      <c r="E31" s="11"/>
      <c r="F31" s="11"/>
      <c r="G31" s="11"/>
      <c r="H31" s="11"/>
      <c r="I31" s="11"/>
      <c r="J31" s="11"/>
      <c r="K31" s="11"/>
      <c r="L31" s="11"/>
      <c r="M31" s="11"/>
      <c r="N31" s="11"/>
      <c r="O31" s="11"/>
      <c r="P31" s="11"/>
      <c r="Q31" s="12"/>
      <c r="Y31" s="16"/>
      <c r="Z31" s="16"/>
      <c r="AA31" s="16"/>
      <c r="AB31" s="16"/>
      <c r="AC31" s="16"/>
      <c r="AD31" s="16"/>
    </row>
    <row r="32" spans="2:30" ht="21.75" thickBot="1" x14ac:dyDescent="0.4">
      <c r="B32" s="10"/>
      <c r="C32" s="19" t="s">
        <v>12</v>
      </c>
      <c r="D32" s="18"/>
      <c r="E32" s="18"/>
      <c r="F32" s="18"/>
      <c r="G32" s="18"/>
      <c r="H32" s="18"/>
      <c r="I32" s="18"/>
      <c r="J32" s="18"/>
      <c r="K32" s="18"/>
      <c r="L32" s="18"/>
      <c r="M32" s="18"/>
      <c r="N32" s="18"/>
      <c r="O32" s="18"/>
      <c r="P32" s="18"/>
      <c r="Q32" s="12"/>
      <c r="Y32" s="16"/>
      <c r="Z32" s="16"/>
      <c r="AA32" s="16"/>
      <c r="AB32" s="16"/>
      <c r="AC32" s="16"/>
      <c r="AD32" s="16"/>
    </row>
    <row r="33" spans="2:30" ht="21" x14ac:dyDescent="0.35">
      <c r="B33" s="10"/>
      <c r="C33" s="68"/>
      <c r="D33" s="11"/>
      <c r="E33" s="11"/>
      <c r="F33" s="11"/>
      <c r="G33" s="11"/>
      <c r="H33" s="11"/>
      <c r="I33" s="11"/>
      <c r="J33" s="11"/>
      <c r="K33" s="11"/>
      <c r="L33" s="11"/>
      <c r="M33" s="11"/>
      <c r="N33" s="11"/>
      <c r="O33" s="11"/>
      <c r="P33" s="11"/>
      <c r="Q33" s="12"/>
      <c r="Y33" s="16"/>
      <c r="Z33" s="16"/>
      <c r="AA33" s="16"/>
      <c r="AB33" s="16"/>
      <c r="AC33" s="16"/>
      <c r="AD33" s="16"/>
    </row>
    <row r="34" spans="2:30" x14ac:dyDescent="0.25">
      <c r="B34" s="10"/>
      <c r="C34" s="11"/>
      <c r="D34" s="11"/>
      <c r="E34" s="11"/>
      <c r="F34" s="11"/>
      <c r="G34" s="11"/>
      <c r="H34" s="2"/>
      <c r="I34" s="11"/>
      <c r="J34" s="11"/>
      <c r="K34" s="11"/>
      <c r="L34" s="11"/>
      <c r="M34" s="11"/>
      <c r="N34" s="11"/>
      <c r="O34" s="11"/>
      <c r="P34" s="11"/>
      <c r="Q34" s="12"/>
      <c r="R34" s="16"/>
      <c r="S34" s="16"/>
      <c r="Y34" s="16"/>
      <c r="Z34" s="16"/>
      <c r="AA34" s="16"/>
      <c r="AB34" s="16"/>
      <c r="AC34" s="16"/>
      <c r="AD34" s="16"/>
    </row>
    <row r="35" spans="2:30" ht="77.25" customHeight="1" thickBot="1" x14ac:dyDescent="0.3">
      <c r="B35" s="10"/>
      <c r="C35" s="24" t="s">
        <v>0</v>
      </c>
      <c r="D35" s="60" t="s">
        <v>7</v>
      </c>
      <c r="E35" s="60" t="s">
        <v>3</v>
      </c>
      <c r="F35" s="60" t="s">
        <v>48</v>
      </c>
      <c r="G35" s="60" t="s">
        <v>4</v>
      </c>
      <c r="H35" s="60" t="s">
        <v>41</v>
      </c>
      <c r="I35" s="48" t="s">
        <v>42</v>
      </c>
      <c r="J35" s="48" t="s">
        <v>47</v>
      </c>
      <c r="K35" s="60" t="s">
        <v>60</v>
      </c>
      <c r="L35" s="48" t="s">
        <v>43</v>
      </c>
      <c r="M35" s="48" t="s">
        <v>44</v>
      </c>
      <c r="N35" s="60" t="s">
        <v>46</v>
      </c>
      <c r="O35" s="60" t="s">
        <v>56</v>
      </c>
      <c r="P35" s="60" t="s">
        <v>45</v>
      </c>
      <c r="Q35" s="12"/>
      <c r="Y35" s="16"/>
      <c r="Z35" s="16"/>
      <c r="AA35" s="88"/>
      <c r="AB35" s="16"/>
      <c r="AC35" s="16"/>
      <c r="AD35" s="16"/>
    </row>
    <row r="36" spans="2:30" x14ac:dyDescent="0.25">
      <c r="B36" s="10"/>
      <c r="C36" s="116" t="s">
        <v>74</v>
      </c>
      <c r="D36" s="117">
        <v>2017</v>
      </c>
      <c r="E36" s="118">
        <v>2016</v>
      </c>
      <c r="F36" s="135" t="s">
        <v>49</v>
      </c>
      <c r="G36" s="118">
        <v>70</v>
      </c>
      <c r="H36" s="103">
        <f t="shared" ref="H36:H46" si="2">IF(G36&gt;0,L36*G36,"")</f>
        <v>35310.543197674415</v>
      </c>
      <c r="I36" s="54">
        <f>IF(G36&gt;0,H36/$D$11,"")</f>
        <v>3698.0586483258357</v>
      </c>
      <c r="J36" s="63">
        <v>181748.43</v>
      </c>
      <c r="K36" s="69">
        <f>IF(J36&gt;0,J36/L36,"")</f>
        <v>360.30003924827491</v>
      </c>
      <c r="L36" s="55">
        <f t="shared" ref="L36:L46" si="3">IF(AND(C36=$C$20,E36=$E$20),$H$20,IF(AND(C36=$C$21,E36=$E$21),$H$21,IF(AND(C36=$C$22,E36=$E$22),$H$22,IF(AND(C36=$C$23,E36=$E$23),$H$23,IF(AND(C36=$C$24,E36=$E$24),$H$24,IF(AND(C36=$C$25,E36=$E$25),$H$25,IF(AND(C36=$C$26,E36=$E$26),$H$26,IF(AND(C36=$C$27,E36=$E$27),$H$27,IF(AND(C36=$C$28,E36=$E$28),$H$28,IF(AND(C36=$C$29,E36=$E$29),$H$29,IF(AND(C36=$C$30,E36=$E$30),$H$30,"")))))))))))</f>
        <v>504.43633139534882</v>
      </c>
      <c r="M36" s="98">
        <f t="shared" ref="M36:M45" si="4">IF(G36&gt;0,L36/$D$11,"")</f>
        <v>52.829409261797657</v>
      </c>
      <c r="N36" s="56">
        <f t="shared" ref="N36:N46" si="5">IF(J36&gt;0,J36-H36,"")</f>
        <v>146437.88680232558</v>
      </c>
      <c r="O36" s="106">
        <f t="shared" ref="O36:O46" si="6">G36/(1720/12)</f>
        <v>0.48837209302325579</v>
      </c>
      <c r="P36" s="62">
        <f t="shared" ref="P36:P46" si="7">IF(G36&gt;0,G36-K36,"")</f>
        <v>-290.30003924827491</v>
      </c>
      <c r="Q36" s="12"/>
      <c r="S36" s="23"/>
      <c r="T36" s="17"/>
      <c r="Y36" s="89"/>
      <c r="Z36" s="16"/>
      <c r="AA36" s="90"/>
      <c r="AB36" s="16"/>
      <c r="AC36" s="16"/>
      <c r="AD36" s="16"/>
    </row>
    <row r="37" spans="2:30" x14ac:dyDescent="0.25">
      <c r="B37" s="10"/>
      <c r="C37" s="116" t="s">
        <v>74</v>
      </c>
      <c r="D37" s="117">
        <v>2017</v>
      </c>
      <c r="E37" s="118">
        <v>2016</v>
      </c>
      <c r="F37" s="135" t="s">
        <v>49</v>
      </c>
      <c r="G37" s="117">
        <v>319</v>
      </c>
      <c r="H37" s="103">
        <f t="shared" si="2"/>
        <v>160915.18971511628</v>
      </c>
      <c r="I37" s="54">
        <f t="shared" ref="I37:I46" si="8">IF(G37&gt;0,H37/$D$11,"")</f>
        <v>16852.581554513454</v>
      </c>
      <c r="J37" s="28">
        <v>33333</v>
      </c>
      <c r="K37" s="69">
        <f t="shared" ref="K37:K46" si="9">IF(J37&gt;0,J37/L37,"")</f>
        <v>66.079697130053603</v>
      </c>
      <c r="L37" s="55">
        <f t="shared" si="3"/>
        <v>504.43633139534882</v>
      </c>
      <c r="M37" s="98">
        <f t="shared" si="4"/>
        <v>52.829409261797657</v>
      </c>
      <c r="N37" s="53">
        <f t="shared" si="5"/>
        <v>-127582.18971511628</v>
      </c>
      <c r="O37" s="106">
        <f t="shared" si="6"/>
        <v>2.2255813953488373</v>
      </c>
      <c r="P37" s="62">
        <f t="shared" si="7"/>
        <v>252.9203028699464</v>
      </c>
      <c r="Q37" s="12"/>
      <c r="S37" s="23"/>
      <c r="T37" s="17"/>
      <c r="Y37" s="89"/>
      <c r="Z37" s="16"/>
      <c r="AA37" s="90"/>
      <c r="AB37" s="16"/>
      <c r="AC37" s="16"/>
      <c r="AD37" s="16"/>
    </row>
    <row r="38" spans="2:30" x14ac:dyDescent="0.25">
      <c r="B38" s="10"/>
      <c r="C38" s="116" t="s">
        <v>75</v>
      </c>
      <c r="D38" s="117">
        <v>2017</v>
      </c>
      <c r="E38" s="118">
        <v>2016</v>
      </c>
      <c r="F38" s="135" t="s">
        <v>51</v>
      </c>
      <c r="G38" s="117">
        <v>720</v>
      </c>
      <c r="H38" s="103">
        <f t="shared" si="2"/>
        <v>385116.27906976745</v>
      </c>
      <c r="I38" s="54">
        <f t="shared" si="8"/>
        <v>40333.069317348185</v>
      </c>
      <c r="J38" s="28">
        <v>385116</v>
      </c>
      <c r="K38" s="69">
        <f t="shared" si="9"/>
        <v>719.99947826086952</v>
      </c>
      <c r="L38" s="55">
        <f t="shared" si="3"/>
        <v>534.88372093023258</v>
      </c>
      <c r="M38" s="98">
        <f t="shared" si="4"/>
        <v>56.018151829650257</v>
      </c>
      <c r="N38" s="53">
        <f t="shared" si="5"/>
        <v>-0.27906976744998246</v>
      </c>
      <c r="O38" s="106">
        <f t="shared" si="6"/>
        <v>5.0232558139534884</v>
      </c>
      <c r="P38" s="62">
        <f t="shared" si="7"/>
        <v>5.2173913047681708E-4</v>
      </c>
      <c r="Q38" s="12"/>
      <c r="S38" s="23"/>
      <c r="Y38" s="89"/>
      <c r="Z38" s="16"/>
      <c r="AA38" s="90"/>
      <c r="AB38" s="16"/>
      <c r="AC38" s="16"/>
      <c r="AD38" s="16"/>
    </row>
    <row r="39" spans="2:30" x14ac:dyDescent="0.25">
      <c r="B39" s="10"/>
      <c r="C39" s="116"/>
      <c r="D39" s="117"/>
      <c r="E39" s="118"/>
      <c r="F39" s="135"/>
      <c r="G39" s="117"/>
      <c r="H39" s="103" t="str">
        <f t="shared" si="2"/>
        <v/>
      </c>
      <c r="I39" s="54" t="str">
        <f t="shared" si="8"/>
        <v/>
      </c>
      <c r="J39" s="28"/>
      <c r="K39" s="69" t="str">
        <f t="shared" si="9"/>
        <v/>
      </c>
      <c r="L39" s="55" t="str">
        <f t="shared" si="3"/>
        <v/>
      </c>
      <c r="M39" s="98" t="str">
        <f t="shared" si="4"/>
        <v/>
      </c>
      <c r="N39" s="53" t="str">
        <f t="shared" si="5"/>
        <v/>
      </c>
      <c r="O39" s="106">
        <f t="shared" si="6"/>
        <v>0</v>
      </c>
      <c r="P39" s="62" t="str">
        <f t="shared" si="7"/>
        <v/>
      </c>
      <c r="Q39" s="12"/>
      <c r="S39" s="23"/>
      <c r="Y39" s="89"/>
      <c r="Z39" s="16"/>
      <c r="AA39" s="90"/>
      <c r="AB39" s="16"/>
      <c r="AC39" s="16"/>
      <c r="AD39" s="16"/>
    </row>
    <row r="40" spans="2:30" x14ac:dyDescent="0.25">
      <c r="B40" s="10"/>
      <c r="C40" s="116"/>
      <c r="D40" s="117"/>
      <c r="E40" s="118"/>
      <c r="F40" s="135"/>
      <c r="G40" s="117"/>
      <c r="H40" s="103" t="str">
        <f t="shared" si="2"/>
        <v/>
      </c>
      <c r="I40" s="54" t="str">
        <f t="shared" si="8"/>
        <v/>
      </c>
      <c r="J40" s="28"/>
      <c r="K40" s="69" t="str">
        <f t="shared" si="9"/>
        <v/>
      </c>
      <c r="L40" s="55" t="str">
        <f t="shared" si="3"/>
        <v/>
      </c>
      <c r="M40" s="98" t="str">
        <f t="shared" si="4"/>
        <v/>
      </c>
      <c r="N40" s="53" t="str">
        <f t="shared" si="5"/>
        <v/>
      </c>
      <c r="O40" s="106">
        <f t="shared" si="6"/>
        <v>0</v>
      </c>
      <c r="P40" s="62" t="str">
        <f t="shared" si="7"/>
        <v/>
      </c>
      <c r="Q40" s="12"/>
      <c r="S40" s="23" t="str">
        <f t="shared" ref="S40:S47" si="10">L40</f>
        <v/>
      </c>
      <c r="Y40" s="89"/>
      <c r="Z40" s="16"/>
      <c r="AA40" s="90"/>
      <c r="AB40" s="16"/>
      <c r="AC40" s="16"/>
      <c r="AD40" s="16"/>
    </row>
    <row r="41" spans="2:30" x14ac:dyDescent="0.25">
      <c r="B41" s="10"/>
      <c r="C41" s="116"/>
      <c r="D41" s="117"/>
      <c r="E41" s="118"/>
      <c r="F41" s="135"/>
      <c r="G41" s="117"/>
      <c r="H41" s="103" t="str">
        <f t="shared" si="2"/>
        <v/>
      </c>
      <c r="I41" s="54" t="str">
        <f t="shared" si="8"/>
        <v/>
      </c>
      <c r="J41" s="28"/>
      <c r="K41" s="69" t="str">
        <f t="shared" si="9"/>
        <v/>
      </c>
      <c r="L41" s="55" t="str">
        <f t="shared" si="3"/>
        <v/>
      </c>
      <c r="M41" s="98" t="str">
        <f t="shared" si="4"/>
        <v/>
      </c>
      <c r="N41" s="53" t="str">
        <f t="shared" si="5"/>
        <v/>
      </c>
      <c r="O41" s="106">
        <f t="shared" si="6"/>
        <v>0</v>
      </c>
      <c r="P41" s="62" t="str">
        <f t="shared" si="7"/>
        <v/>
      </c>
      <c r="Q41" s="12"/>
      <c r="S41" s="23" t="str">
        <f t="shared" si="10"/>
        <v/>
      </c>
      <c r="Y41" s="89"/>
      <c r="Z41" s="16"/>
      <c r="AA41" s="90"/>
      <c r="AB41" s="16"/>
      <c r="AC41" s="16"/>
      <c r="AD41" s="16"/>
    </row>
    <row r="42" spans="2:30" x14ac:dyDescent="0.25">
      <c r="B42" s="10"/>
      <c r="C42" s="116"/>
      <c r="D42" s="117"/>
      <c r="E42" s="118"/>
      <c r="F42" s="135"/>
      <c r="G42" s="117"/>
      <c r="H42" s="103" t="str">
        <f t="shared" si="2"/>
        <v/>
      </c>
      <c r="I42" s="54" t="str">
        <f t="shared" si="8"/>
        <v/>
      </c>
      <c r="J42" s="28"/>
      <c r="K42" s="69" t="str">
        <f t="shared" si="9"/>
        <v/>
      </c>
      <c r="L42" s="55" t="str">
        <f t="shared" si="3"/>
        <v/>
      </c>
      <c r="M42" s="98" t="str">
        <f t="shared" si="4"/>
        <v/>
      </c>
      <c r="N42" s="53" t="str">
        <f t="shared" si="5"/>
        <v/>
      </c>
      <c r="O42" s="106">
        <f t="shared" si="6"/>
        <v>0</v>
      </c>
      <c r="P42" s="62" t="str">
        <f t="shared" si="7"/>
        <v/>
      </c>
      <c r="Q42" s="12"/>
      <c r="S42" s="23" t="str">
        <f t="shared" si="10"/>
        <v/>
      </c>
      <c r="Y42" s="89"/>
      <c r="Z42" s="16"/>
      <c r="AA42" s="90"/>
      <c r="AB42" s="16"/>
      <c r="AC42" s="16"/>
      <c r="AD42" s="16"/>
    </row>
    <row r="43" spans="2:30" x14ac:dyDescent="0.25">
      <c r="B43" s="10"/>
      <c r="C43" s="116"/>
      <c r="D43" s="117"/>
      <c r="E43" s="118"/>
      <c r="F43" s="135"/>
      <c r="G43" s="117"/>
      <c r="H43" s="103" t="str">
        <f t="shared" si="2"/>
        <v/>
      </c>
      <c r="I43" s="54" t="str">
        <f t="shared" si="8"/>
        <v/>
      </c>
      <c r="J43" s="28"/>
      <c r="K43" s="69" t="str">
        <f t="shared" si="9"/>
        <v/>
      </c>
      <c r="L43" s="55" t="str">
        <f t="shared" si="3"/>
        <v/>
      </c>
      <c r="M43" s="62" t="str">
        <f t="shared" si="4"/>
        <v/>
      </c>
      <c r="N43" s="53" t="str">
        <f t="shared" si="5"/>
        <v/>
      </c>
      <c r="O43" s="106">
        <f t="shared" si="6"/>
        <v>0</v>
      </c>
      <c r="P43" s="62" t="str">
        <f t="shared" si="7"/>
        <v/>
      </c>
      <c r="Q43" s="12"/>
      <c r="S43" s="23" t="str">
        <f t="shared" si="10"/>
        <v/>
      </c>
      <c r="Y43" s="89"/>
      <c r="Z43" s="16"/>
      <c r="AA43" s="90"/>
      <c r="AB43" s="16"/>
      <c r="AC43" s="16"/>
      <c r="AD43" s="16"/>
    </row>
    <row r="44" spans="2:30" x14ac:dyDescent="0.25">
      <c r="B44" s="10"/>
      <c r="C44" s="116"/>
      <c r="D44" s="117"/>
      <c r="E44" s="118"/>
      <c r="F44" s="135"/>
      <c r="G44" s="117"/>
      <c r="H44" s="103" t="str">
        <f t="shared" si="2"/>
        <v/>
      </c>
      <c r="I44" s="54" t="str">
        <f t="shared" si="8"/>
        <v/>
      </c>
      <c r="J44" s="28"/>
      <c r="K44" s="69" t="str">
        <f t="shared" si="9"/>
        <v/>
      </c>
      <c r="L44" s="55" t="str">
        <f t="shared" si="3"/>
        <v/>
      </c>
      <c r="M44" s="62" t="str">
        <f t="shared" si="4"/>
        <v/>
      </c>
      <c r="N44" s="53" t="str">
        <f t="shared" si="5"/>
        <v/>
      </c>
      <c r="O44" s="106">
        <f t="shared" si="6"/>
        <v>0</v>
      </c>
      <c r="P44" s="62" t="str">
        <f t="shared" si="7"/>
        <v/>
      </c>
      <c r="Q44" s="12"/>
      <c r="S44" s="23" t="str">
        <f t="shared" si="10"/>
        <v/>
      </c>
      <c r="Y44" s="89"/>
      <c r="Z44" s="16"/>
      <c r="AA44" s="90"/>
      <c r="AB44" s="16"/>
      <c r="AC44" s="16"/>
      <c r="AD44" s="16"/>
    </row>
    <row r="45" spans="2:30" x14ac:dyDescent="0.25">
      <c r="B45" s="10"/>
      <c r="C45" s="116"/>
      <c r="D45" s="117"/>
      <c r="E45" s="118"/>
      <c r="F45" s="135"/>
      <c r="G45" s="117"/>
      <c r="H45" s="103" t="str">
        <f t="shared" si="2"/>
        <v/>
      </c>
      <c r="I45" s="54" t="str">
        <f t="shared" si="8"/>
        <v/>
      </c>
      <c r="J45" s="28"/>
      <c r="K45" s="69" t="str">
        <f t="shared" si="9"/>
        <v/>
      </c>
      <c r="L45" s="55" t="str">
        <f t="shared" si="3"/>
        <v/>
      </c>
      <c r="M45" s="62" t="str">
        <f t="shared" si="4"/>
        <v/>
      </c>
      <c r="N45" s="53" t="str">
        <f t="shared" si="5"/>
        <v/>
      </c>
      <c r="O45" s="106">
        <f t="shared" si="6"/>
        <v>0</v>
      </c>
      <c r="P45" s="62" t="str">
        <f t="shared" si="7"/>
        <v/>
      </c>
      <c r="Q45" s="12"/>
      <c r="S45" s="23" t="str">
        <f t="shared" si="10"/>
        <v/>
      </c>
      <c r="Y45" s="89"/>
      <c r="Z45" s="16"/>
      <c r="AA45" s="90"/>
      <c r="AB45" s="16"/>
      <c r="AC45" s="16"/>
      <c r="AD45" s="16"/>
    </row>
    <row r="46" spans="2:30" ht="15.75" thickBot="1" x14ac:dyDescent="0.3">
      <c r="B46" s="10"/>
      <c r="C46" s="119"/>
      <c r="D46" s="120"/>
      <c r="E46" s="120"/>
      <c r="F46" s="136"/>
      <c r="G46" s="120"/>
      <c r="H46" s="104" t="str">
        <f t="shared" si="2"/>
        <v/>
      </c>
      <c r="I46" s="64" t="str">
        <f t="shared" si="8"/>
        <v/>
      </c>
      <c r="J46" s="82"/>
      <c r="K46" s="87" t="str">
        <f t="shared" si="9"/>
        <v/>
      </c>
      <c r="L46" s="55" t="str">
        <f t="shared" si="3"/>
        <v/>
      </c>
      <c r="M46" s="66" t="str">
        <f>IF(G45&gt;0,L45/$D$11,"")</f>
        <v/>
      </c>
      <c r="N46" s="65" t="str">
        <f t="shared" si="5"/>
        <v/>
      </c>
      <c r="O46" s="106">
        <f t="shared" si="6"/>
        <v>0</v>
      </c>
      <c r="P46" s="66" t="str">
        <f t="shared" si="7"/>
        <v/>
      </c>
      <c r="Q46" s="12"/>
      <c r="S46" s="23" t="str">
        <f t="shared" si="10"/>
        <v/>
      </c>
      <c r="Y46" s="89"/>
      <c r="Z46" s="16"/>
      <c r="AA46" s="90"/>
      <c r="AB46" s="16"/>
      <c r="AC46" s="16"/>
      <c r="AD46" s="16"/>
    </row>
    <row r="47" spans="2:30" x14ac:dyDescent="0.25">
      <c r="B47" s="10"/>
      <c r="C47" s="97" t="s">
        <v>64</v>
      </c>
      <c r="D47" s="78"/>
      <c r="E47" s="78"/>
      <c r="F47" s="78"/>
      <c r="G47" s="78"/>
      <c r="H47" s="103">
        <f>SUM(H36:H46)</f>
        <v>581342.01198255818</v>
      </c>
      <c r="I47" s="92">
        <f>SUM(I36:I46)</f>
        <v>60883.709520187476</v>
      </c>
      <c r="J47" s="81">
        <f>SUM(J36:J46)</f>
        <v>600197.42999999993</v>
      </c>
      <c r="K47" s="81">
        <f>SUM(K36:K46)</f>
        <v>1146.3792146391979</v>
      </c>
      <c r="L47" s="81"/>
      <c r="M47" s="79"/>
      <c r="N47" s="80">
        <f>SUM(N36:N46)</f>
        <v>18855.418017441843</v>
      </c>
      <c r="O47" s="81"/>
      <c r="P47" s="99">
        <f>SUM(P36:P46)</f>
        <v>-37.37921463919804</v>
      </c>
      <c r="Q47" s="12"/>
      <c r="S47" s="23">
        <f t="shared" si="10"/>
        <v>0</v>
      </c>
      <c r="Y47" s="16"/>
      <c r="Z47" s="16"/>
      <c r="AA47" s="91"/>
      <c r="AB47" s="16"/>
      <c r="AC47" s="16"/>
      <c r="AD47" s="16"/>
    </row>
    <row r="48" spans="2:30" x14ac:dyDescent="0.25">
      <c r="B48" s="10"/>
      <c r="C48" s="147" t="s">
        <v>65</v>
      </c>
      <c r="D48" s="148"/>
      <c r="E48" s="148"/>
      <c r="F48" s="148"/>
      <c r="G48" s="149"/>
      <c r="H48" s="105">
        <f>H47/D11</f>
        <v>60883.709520187476</v>
      </c>
      <c r="I48" s="93"/>
      <c r="J48" s="93"/>
      <c r="K48" s="94"/>
      <c r="L48" s="93"/>
      <c r="M48" s="95"/>
      <c r="N48" s="93"/>
      <c r="O48" s="93"/>
      <c r="P48" s="96"/>
      <c r="Q48" s="12"/>
      <c r="R48" s="16"/>
      <c r="S48" s="16"/>
      <c r="Y48" s="16"/>
      <c r="Z48" s="16"/>
      <c r="AA48" s="91"/>
      <c r="AB48" s="16"/>
      <c r="AC48" s="16"/>
      <c r="AD48" s="16"/>
    </row>
    <row r="49" spans="2:30" x14ac:dyDescent="0.25">
      <c r="B49" s="10"/>
      <c r="C49" s="49"/>
      <c r="D49" s="49"/>
      <c r="E49" s="49"/>
      <c r="F49" s="49"/>
      <c r="G49" s="49"/>
      <c r="H49" s="49"/>
      <c r="I49" s="27"/>
      <c r="J49" s="27"/>
      <c r="K49" s="27"/>
      <c r="L49" s="27"/>
      <c r="M49" s="27"/>
      <c r="N49" s="27"/>
      <c r="O49" s="27"/>
      <c r="P49" s="11"/>
      <c r="Q49" s="12"/>
      <c r="R49" s="16"/>
      <c r="S49" s="16"/>
      <c r="Y49" s="16"/>
      <c r="Z49" s="16"/>
      <c r="AA49" s="16"/>
      <c r="AB49" s="16"/>
      <c r="AC49" s="16"/>
      <c r="AD49" s="16"/>
    </row>
    <row r="50" spans="2:30" x14ac:dyDescent="0.25">
      <c r="B50" s="10"/>
      <c r="C50" s="32" t="s">
        <v>66</v>
      </c>
      <c r="D50" s="31"/>
      <c r="E50" s="33">
        <v>0</v>
      </c>
      <c r="F50" s="5"/>
      <c r="G50" s="5"/>
      <c r="H50" s="49"/>
      <c r="I50" s="27"/>
      <c r="J50" s="27"/>
      <c r="K50" s="27"/>
      <c r="L50" s="27"/>
      <c r="M50" s="27"/>
      <c r="N50" s="27"/>
      <c r="O50" s="27"/>
      <c r="P50" s="11"/>
      <c r="Q50" s="12"/>
      <c r="R50" s="16"/>
      <c r="S50" s="16"/>
      <c r="Y50" s="16"/>
      <c r="Z50" s="16"/>
      <c r="AA50" s="16"/>
      <c r="AB50" s="16"/>
      <c r="AC50" s="16"/>
      <c r="AD50" s="16"/>
    </row>
    <row r="51" spans="2:30" x14ac:dyDescent="0.25">
      <c r="B51" s="10"/>
      <c r="C51" s="11"/>
      <c r="D51" s="11"/>
      <c r="E51" s="11"/>
      <c r="F51" s="11"/>
      <c r="G51" s="11"/>
      <c r="H51" s="11"/>
      <c r="I51" s="5"/>
      <c r="J51" s="5"/>
      <c r="K51" s="5"/>
      <c r="L51" s="5"/>
      <c r="M51" s="5"/>
      <c r="N51" s="11"/>
      <c r="O51" s="11"/>
      <c r="P51" s="11"/>
      <c r="Q51" s="12"/>
      <c r="R51" s="16"/>
      <c r="S51" s="16"/>
      <c r="Y51" s="16"/>
      <c r="Z51" s="16"/>
      <c r="AA51" s="16"/>
      <c r="AB51" s="16"/>
      <c r="AC51" s="16"/>
      <c r="AD51" s="16"/>
    </row>
    <row r="52" spans="2:30" ht="30.75" customHeight="1" thickBot="1" x14ac:dyDescent="0.4">
      <c r="B52" s="10"/>
      <c r="C52" s="150" t="s">
        <v>58</v>
      </c>
      <c r="D52" s="150"/>
      <c r="E52" s="130"/>
      <c r="F52" s="19"/>
      <c r="G52" s="19"/>
      <c r="H52" s="19"/>
      <c r="I52" s="19"/>
      <c r="J52" s="19"/>
      <c r="K52" s="19"/>
      <c r="L52" s="19"/>
      <c r="M52" s="19"/>
      <c r="N52" s="19"/>
      <c r="O52" s="19"/>
      <c r="P52" s="19"/>
      <c r="Q52" s="12"/>
      <c r="R52" s="16"/>
      <c r="S52" s="16"/>
      <c r="Y52" s="16"/>
      <c r="Z52" s="16"/>
      <c r="AA52" s="16"/>
      <c r="AB52" s="16"/>
      <c r="AC52" s="16"/>
      <c r="AD52" s="16"/>
    </row>
    <row r="53" spans="2:30" ht="22.5" customHeight="1" x14ac:dyDescent="0.3">
      <c r="B53" s="10"/>
      <c r="C53" s="4"/>
      <c r="D53" s="11"/>
      <c r="E53" s="11"/>
      <c r="F53" s="11"/>
      <c r="G53" s="11"/>
      <c r="H53" s="11"/>
      <c r="I53" s="11"/>
      <c r="J53" s="11"/>
      <c r="K53" s="11"/>
      <c r="L53" s="11"/>
      <c r="M53" s="11"/>
      <c r="N53" s="11"/>
      <c r="O53" s="11"/>
      <c r="P53" s="11"/>
      <c r="Q53" s="12"/>
      <c r="R53" s="16"/>
      <c r="S53" s="16"/>
      <c r="Y53" s="16"/>
      <c r="Z53" s="16"/>
      <c r="AA53" s="16"/>
      <c r="AB53" s="16"/>
      <c r="AC53" s="16"/>
      <c r="AD53" s="16"/>
    </row>
    <row r="54" spans="2:30" ht="21" x14ac:dyDescent="0.35">
      <c r="B54" s="10"/>
      <c r="C54" s="76" t="s">
        <v>54</v>
      </c>
      <c r="D54" s="77"/>
      <c r="E54" s="77"/>
      <c r="F54" s="75"/>
      <c r="G54" s="6"/>
      <c r="H54" s="11"/>
      <c r="I54" s="11"/>
      <c r="J54" s="11"/>
      <c r="K54" s="11"/>
      <c r="L54" s="11"/>
      <c r="M54" s="11"/>
      <c r="N54" s="11"/>
      <c r="O54" s="11"/>
      <c r="P54" s="11"/>
      <c r="Q54" s="12"/>
      <c r="Y54" s="16"/>
      <c r="Z54" s="16"/>
      <c r="AA54" s="16"/>
      <c r="AB54" s="16"/>
      <c r="AC54" s="16"/>
      <c r="AD54" s="16"/>
    </row>
    <row r="55" spans="2:30" ht="21" x14ac:dyDescent="0.35">
      <c r="B55" s="10"/>
      <c r="C55" s="102"/>
      <c r="D55" s="102"/>
      <c r="E55" s="102"/>
      <c r="F55" s="5"/>
      <c r="G55" s="6"/>
      <c r="H55" s="11"/>
      <c r="I55" s="11"/>
      <c r="J55" s="11"/>
      <c r="K55" s="11"/>
      <c r="L55" s="11"/>
      <c r="M55" s="11"/>
      <c r="N55" s="11"/>
      <c r="O55" s="11"/>
      <c r="P55" s="11"/>
      <c r="Q55" s="12"/>
      <c r="Y55" s="16"/>
      <c r="Z55" s="16"/>
      <c r="AA55" s="16"/>
      <c r="AB55" s="16"/>
      <c r="AC55" s="16"/>
      <c r="AD55" s="16"/>
    </row>
    <row r="56" spans="2:30" ht="21" x14ac:dyDescent="0.35">
      <c r="B56" s="10"/>
      <c r="C56" s="102"/>
      <c r="D56" s="102"/>
      <c r="E56" s="102"/>
      <c r="F56" s="5"/>
      <c r="G56" s="6"/>
      <c r="H56" s="11"/>
      <c r="I56" s="11"/>
      <c r="J56" s="11"/>
      <c r="K56" s="11"/>
      <c r="L56" s="11"/>
      <c r="M56" s="11"/>
      <c r="N56" s="11"/>
      <c r="O56" s="11"/>
      <c r="P56" s="11"/>
      <c r="Q56" s="12"/>
      <c r="Y56" s="16"/>
      <c r="Z56" s="16"/>
      <c r="AA56" s="16"/>
      <c r="AB56" s="16"/>
      <c r="AC56" s="16"/>
      <c r="AD56" s="16"/>
    </row>
    <row r="57" spans="2:30" ht="21" x14ac:dyDescent="0.35">
      <c r="B57" s="10"/>
      <c r="C57" s="107" t="s">
        <v>55</v>
      </c>
      <c r="D57" s="108" t="s">
        <v>56</v>
      </c>
      <c r="E57" s="108" t="s">
        <v>57</v>
      </c>
      <c r="F57" s="11"/>
      <c r="G57" s="6"/>
      <c r="H57" s="11"/>
      <c r="I57" s="11"/>
      <c r="J57" s="11"/>
      <c r="K57" s="11"/>
      <c r="L57" s="11"/>
      <c r="M57" s="11"/>
      <c r="N57" s="11"/>
      <c r="O57" s="11"/>
      <c r="P57" s="11"/>
      <c r="Q57" s="12"/>
      <c r="Y57" s="16"/>
      <c r="Z57" s="16"/>
      <c r="AA57" s="16"/>
      <c r="AB57" s="16"/>
      <c r="AC57" s="16"/>
      <c r="AD57" s="16"/>
    </row>
    <row r="58" spans="2:30" hidden="1" x14ac:dyDescent="0.25">
      <c r="B58" s="10"/>
      <c r="C58" s="132" t="s">
        <v>69</v>
      </c>
      <c r="D58" t="s">
        <v>71</v>
      </c>
      <c r="E58" t="s">
        <v>72</v>
      </c>
      <c r="F58" s="49"/>
      <c r="G58" s="49"/>
      <c r="H58" s="49"/>
      <c r="I58" s="49"/>
      <c r="J58" s="49"/>
      <c r="K58" s="49"/>
      <c r="L58" s="49"/>
      <c r="M58" s="11"/>
      <c r="N58" s="11"/>
      <c r="O58" s="11"/>
      <c r="P58" s="11"/>
      <c r="Q58" s="12"/>
      <c r="Y58" s="16"/>
      <c r="Z58" s="16"/>
      <c r="AA58" s="16"/>
      <c r="AB58" s="16"/>
      <c r="AC58" s="16"/>
      <c r="AD58" s="16"/>
    </row>
    <row r="59" spans="2:30" x14ac:dyDescent="0.25">
      <c r="B59" s="10"/>
      <c r="C59" s="133" t="s">
        <v>49</v>
      </c>
      <c r="D59" s="134">
        <v>2.713953488372093</v>
      </c>
      <c r="E59" s="137">
        <v>20550.640202839291</v>
      </c>
      <c r="F59" s="49"/>
      <c r="G59" s="49"/>
      <c r="H59" s="49"/>
      <c r="I59" s="49"/>
      <c r="J59" s="49"/>
      <c r="K59" s="49"/>
      <c r="L59" s="49"/>
      <c r="M59" s="11"/>
      <c r="N59" s="11"/>
      <c r="O59" s="11"/>
      <c r="P59" s="11"/>
      <c r="Q59" s="12"/>
      <c r="Y59" s="16"/>
      <c r="Z59" s="16"/>
      <c r="AA59" s="16"/>
      <c r="AB59" s="16"/>
      <c r="AC59" s="16"/>
      <c r="AD59" s="16"/>
    </row>
    <row r="60" spans="2:30" x14ac:dyDescent="0.25">
      <c r="B60" s="10"/>
      <c r="C60" s="133" t="s">
        <v>73</v>
      </c>
      <c r="D60" s="134">
        <v>0</v>
      </c>
      <c r="E60" s="137">
        <v>0</v>
      </c>
      <c r="F60" s="49"/>
      <c r="G60" s="49"/>
      <c r="H60" s="49"/>
      <c r="I60" s="49"/>
      <c r="J60" s="49"/>
      <c r="K60" s="49"/>
      <c r="L60" s="49"/>
      <c r="M60" s="11"/>
      <c r="N60" s="11"/>
      <c r="O60" s="11"/>
      <c r="P60" s="11"/>
      <c r="Q60" s="12"/>
      <c r="Y60" s="16"/>
      <c r="Z60" s="16"/>
      <c r="AA60" s="16"/>
      <c r="AB60" s="16"/>
      <c r="AC60" s="16"/>
      <c r="AD60" s="16"/>
    </row>
    <row r="61" spans="2:30" x14ac:dyDescent="0.25">
      <c r="B61" s="10"/>
      <c r="C61" s="133" t="s">
        <v>51</v>
      </c>
      <c r="D61" s="134">
        <v>5.0232558139534884</v>
      </c>
      <c r="E61" s="137">
        <v>40333.069317348185</v>
      </c>
      <c r="F61" s="49"/>
      <c r="G61" s="49"/>
      <c r="H61" s="49"/>
      <c r="I61" s="49"/>
      <c r="J61" s="49"/>
      <c r="K61" s="49"/>
      <c r="L61" s="49"/>
      <c r="M61" s="11"/>
      <c r="N61" s="11"/>
      <c r="O61" s="11"/>
      <c r="P61" s="11"/>
      <c r="Q61" s="12"/>
      <c r="Y61" s="16"/>
      <c r="Z61" s="16"/>
      <c r="AA61" s="16"/>
      <c r="AB61" s="16"/>
      <c r="AC61" s="16"/>
      <c r="AD61" s="16"/>
    </row>
    <row r="62" spans="2:30" x14ac:dyDescent="0.25">
      <c r="B62" s="10"/>
      <c r="C62" s="133" t="s">
        <v>70</v>
      </c>
      <c r="D62" s="134">
        <v>7.7372093023255815</v>
      </c>
      <c r="E62" s="137">
        <v>60883.709520187476</v>
      </c>
      <c r="F62" s="49"/>
      <c r="G62" s="49"/>
      <c r="H62" s="49"/>
      <c r="I62" s="49"/>
      <c r="J62" s="49"/>
      <c r="K62" s="49"/>
      <c r="L62" s="49"/>
      <c r="M62" s="11"/>
      <c r="N62" s="11"/>
      <c r="O62" s="11"/>
      <c r="P62" s="11"/>
      <c r="Q62" s="12"/>
      <c r="Y62" s="16"/>
      <c r="Z62" s="16"/>
      <c r="AA62" s="16"/>
      <c r="AB62" s="16"/>
      <c r="AC62" s="16"/>
      <c r="AD62" s="16"/>
    </row>
    <row r="63" spans="2:30" x14ac:dyDescent="0.25">
      <c r="B63" s="10"/>
      <c r="C63"/>
      <c r="D63"/>
      <c r="E63"/>
      <c r="F63" s="49"/>
      <c r="G63" s="49"/>
      <c r="H63" s="49"/>
      <c r="I63" s="49"/>
      <c r="J63" s="49"/>
      <c r="K63" s="49"/>
      <c r="L63" s="49"/>
      <c r="M63" s="11"/>
      <c r="N63" s="11"/>
      <c r="O63" s="11"/>
      <c r="P63" s="11"/>
      <c r="Q63" s="12"/>
      <c r="Y63" s="16"/>
      <c r="Z63" s="16"/>
      <c r="AA63" s="16"/>
      <c r="AB63" s="16"/>
      <c r="AC63" s="16"/>
      <c r="AD63" s="16"/>
    </row>
    <row r="64" spans="2:30" x14ac:dyDescent="0.25">
      <c r="B64" s="10"/>
      <c r="C64"/>
      <c r="D64"/>
      <c r="E64"/>
      <c r="F64" s="49"/>
      <c r="G64" s="49"/>
      <c r="H64" s="49"/>
      <c r="I64" s="49"/>
      <c r="J64" s="49"/>
      <c r="K64" s="49"/>
      <c r="L64" s="49"/>
      <c r="M64" s="11"/>
      <c r="N64" s="11"/>
      <c r="O64" s="11"/>
      <c r="P64" s="11"/>
      <c r="Q64" s="12"/>
      <c r="Y64" s="16"/>
      <c r="Z64" s="16"/>
      <c r="AA64" s="16"/>
      <c r="AB64" s="16"/>
      <c r="AC64" s="16"/>
      <c r="AD64" s="16"/>
    </row>
    <row r="65" spans="2:30" x14ac:dyDescent="0.25">
      <c r="B65" s="10"/>
      <c r="C65"/>
      <c r="D65"/>
      <c r="E65"/>
      <c r="F65" s="49"/>
      <c r="G65" s="49"/>
      <c r="H65" s="49"/>
      <c r="I65" s="49"/>
      <c r="J65" s="49"/>
      <c r="K65" s="49"/>
      <c r="L65" s="49"/>
      <c r="M65" s="11"/>
      <c r="N65" s="11"/>
      <c r="O65" s="11"/>
      <c r="P65" s="11"/>
      <c r="Q65" s="12"/>
      <c r="Y65" s="16"/>
      <c r="Z65" s="16"/>
      <c r="AA65" s="16"/>
      <c r="AB65" s="16"/>
      <c r="AC65" s="16"/>
      <c r="AD65" s="16"/>
    </row>
    <row r="66" spans="2:30" x14ac:dyDescent="0.25">
      <c r="B66" s="10"/>
      <c r="C66"/>
      <c r="D66"/>
      <c r="E66"/>
      <c r="F66" s="49"/>
      <c r="G66" s="49"/>
      <c r="H66" s="49"/>
      <c r="I66" s="49"/>
      <c r="J66" s="49"/>
      <c r="K66" s="49"/>
      <c r="L66" s="49"/>
      <c r="M66" s="11"/>
      <c r="N66" s="11"/>
      <c r="O66" s="11"/>
      <c r="P66" s="11"/>
      <c r="Q66" s="12"/>
      <c r="Y66" s="16"/>
      <c r="Z66" s="16"/>
      <c r="AA66" s="16"/>
      <c r="AB66" s="16"/>
      <c r="AC66" s="16"/>
      <c r="AD66" s="16"/>
    </row>
    <row r="67" spans="2:30" x14ac:dyDescent="0.25">
      <c r="B67" s="10"/>
      <c r="C67"/>
      <c r="D67"/>
      <c r="E67"/>
      <c r="F67" s="49"/>
      <c r="G67" s="49"/>
      <c r="H67" s="49"/>
      <c r="I67" s="49"/>
      <c r="J67" s="49"/>
      <c r="K67" s="49"/>
      <c r="L67" s="49"/>
      <c r="M67" s="11"/>
      <c r="N67" s="11"/>
      <c r="O67" s="11"/>
      <c r="P67" s="11"/>
      <c r="Q67" s="12"/>
      <c r="Y67" s="16"/>
      <c r="Z67" s="16"/>
      <c r="AA67" s="16"/>
      <c r="AB67" s="16"/>
      <c r="AC67" s="16"/>
      <c r="AD67" s="16"/>
    </row>
    <row r="68" spans="2:30" x14ac:dyDescent="0.25">
      <c r="B68" s="10"/>
      <c r="C68"/>
      <c r="D68"/>
      <c r="E68"/>
      <c r="F68" s="49"/>
      <c r="G68" s="49"/>
      <c r="H68" s="49"/>
      <c r="I68" s="49"/>
      <c r="J68" s="49"/>
      <c r="K68" s="49"/>
      <c r="L68" s="49"/>
      <c r="M68" s="11"/>
      <c r="N68" s="11"/>
      <c r="O68" s="11"/>
      <c r="P68" s="11"/>
      <c r="Q68" s="12"/>
      <c r="Y68" s="16"/>
      <c r="Z68" s="16"/>
      <c r="AA68" s="16"/>
      <c r="AB68" s="16"/>
      <c r="AC68" s="16"/>
      <c r="AD68" s="16"/>
    </row>
    <row r="69" spans="2:30" x14ac:dyDescent="0.25">
      <c r="B69" s="10"/>
      <c r="C69"/>
      <c r="D69"/>
      <c r="E69"/>
      <c r="F69" s="49"/>
      <c r="G69" s="49"/>
      <c r="H69" s="49"/>
      <c r="I69" s="49"/>
      <c r="J69" s="49"/>
      <c r="K69" s="49"/>
      <c r="L69" s="49"/>
      <c r="M69" s="11"/>
      <c r="N69" s="11"/>
      <c r="O69" s="11"/>
      <c r="P69" s="11"/>
      <c r="Q69" s="12"/>
      <c r="Y69" s="16"/>
      <c r="Z69" s="16"/>
      <c r="AA69" s="16"/>
      <c r="AB69" s="16"/>
      <c r="AC69" s="16"/>
      <c r="AD69" s="16"/>
    </row>
    <row r="70" spans="2:30" x14ac:dyDescent="0.25">
      <c r="B70" s="10"/>
      <c r="C70"/>
      <c r="D70"/>
      <c r="E70"/>
      <c r="F70" s="49"/>
      <c r="G70" s="49"/>
      <c r="H70" s="49"/>
      <c r="I70" s="49"/>
      <c r="J70" s="49"/>
      <c r="K70" s="49"/>
      <c r="L70" s="49"/>
      <c r="M70" s="11"/>
      <c r="N70" s="11"/>
      <c r="O70" s="11"/>
      <c r="P70" s="11"/>
      <c r="Q70" s="12"/>
      <c r="Y70" s="16"/>
      <c r="Z70" s="16"/>
      <c r="AA70" s="16"/>
      <c r="AB70" s="16"/>
      <c r="AC70" s="16"/>
      <c r="AD70" s="16"/>
    </row>
    <row r="71" spans="2:30" x14ac:dyDescent="0.25">
      <c r="B71" s="10"/>
      <c r="C71"/>
      <c r="D71"/>
      <c r="E71"/>
      <c r="F71" s="49"/>
      <c r="G71" s="49"/>
      <c r="H71" s="49"/>
      <c r="I71" s="49"/>
      <c r="J71" s="49"/>
      <c r="K71" s="49"/>
      <c r="L71" s="49"/>
      <c r="M71" s="11"/>
      <c r="N71" s="11"/>
      <c r="O71" s="11"/>
      <c r="P71" s="11"/>
      <c r="Q71" s="12"/>
      <c r="Y71" s="16"/>
      <c r="Z71" s="16"/>
      <c r="AA71" s="16"/>
      <c r="AB71" s="16"/>
      <c r="AC71" s="16"/>
      <c r="AD71" s="16"/>
    </row>
    <row r="72" spans="2:30" x14ac:dyDescent="0.25">
      <c r="B72" s="10"/>
      <c r="C72"/>
      <c r="D72"/>
      <c r="E72"/>
      <c r="F72" s="49"/>
      <c r="G72" s="49"/>
      <c r="H72" s="49"/>
      <c r="I72" s="49"/>
      <c r="J72" s="49"/>
      <c r="K72" s="49"/>
      <c r="L72" s="49"/>
      <c r="M72" s="11"/>
      <c r="N72" s="11"/>
      <c r="O72" s="11"/>
      <c r="P72" s="11"/>
      <c r="Q72" s="12"/>
      <c r="Y72" s="16"/>
      <c r="Z72" s="16"/>
      <c r="AA72" s="16"/>
      <c r="AB72" s="16"/>
      <c r="AC72" s="16"/>
      <c r="AD72" s="16"/>
    </row>
    <row r="73" spans="2:30" x14ac:dyDescent="0.25">
      <c r="B73" s="10"/>
      <c r="C73"/>
      <c r="D73"/>
      <c r="E73"/>
      <c r="F73" s="49"/>
      <c r="G73" s="49"/>
      <c r="H73" s="49"/>
      <c r="I73" s="49"/>
      <c r="J73" s="49"/>
      <c r="K73" s="49"/>
      <c r="L73" s="49"/>
      <c r="M73" s="11"/>
      <c r="N73" s="11"/>
      <c r="O73" s="11"/>
      <c r="P73" s="11"/>
      <c r="Q73" s="12"/>
      <c r="Y73" s="16"/>
      <c r="Z73" s="16"/>
      <c r="AA73" s="16"/>
      <c r="AB73" s="16"/>
      <c r="AC73" s="16"/>
      <c r="AD73" s="16"/>
    </row>
    <row r="74" spans="2:30" x14ac:dyDescent="0.25">
      <c r="B74" s="10"/>
      <c r="C74"/>
      <c r="D74"/>
      <c r="E74"/>
      <c r="F74" s="49"/>
      <c r="G74" s="49"/>
      <c r="H74" s="49"/>
      <c r="I74" s="49"/>
      <c r="J74" s="49"/>
      <c r="K74" s="49"/>
      <c r="L74" s="49"/>
      <c r="M74" s="11"/>
      <c r="N74" s="11"/>
      <c r="O74" s="11"/>
      <c r="P74" s="11"/>
      <c r="Q74" s="12"/>
      <c r="Y74" s="16"/>
      <c r="Z74" s="16"/>
      <c r="AA74" s="16"/>
      <c r="AB74" s="16"/>
      <c r="AC74" s="16"/>
      <c r="AD74" s="16"/>
    </row>
    <row r="75" spans="2:30" x14ac:dyDescent="0.25">
      <c r="B75" s="10"/>
      <c r="C75"/>
      <c r="D75"/>
      <c r="E75"/>
      <c r="F75" s="49"/>
      <c r="G75" s="49"/>
      <c r="H75" s="49"/>
      <c r="I75" s="49"/>
      <c r="J75" s="49"/>
      <c r="K75" s="49"/>
      <c r="L75" s="49"/>
      <c r="M75" s="11"/>
      <c r="N75" s="11"/>
      <c r="O75" s="11"/>
      <c r="P75" s="11"/>
      <c r="Q75" s="12"/>
      <c r="Y75" s="16"/>
      <c r="Z75" s="16"/>
      <c r="AA75" s="16"/>
      <c r="AB75" s="16"/>
      <c r="AC75" s="16"/>
      <c r="AD75" s="16"/>
    </row>
    <row r="76" spans="2:30" x14ac:dyDescent="0.25">
      <c r="B76" s="10"/>
      <c r="C76"/>
      <c r="D76"/>
      <c r="E76"/>
      <c r="F76" s="49"/>
      <c r="G76" s="49"/>
      <c r="H76" s="49"/>
      <c r="I76" s="49"/>
      <c r="J76" s="49"/>
      <c r="K76" s="49"/>
      <c r="L76" s="49"/>
      <c r="M76" s="11"/>
      <c r="N76" s="11"/>
      <c r="O76" s="11"/>
      <c r="P76" s="11"/>
      <c r="Q76" s="12"/>
      <c r="Y76" s="16"/>
      <c r="Z76" s="16"/>
      <c r="AA76" s="16"/>
      <c r="AB76" s="16"/>
      <c r="AC76" s="16"/>
      <c r="AD76" s="16"/>
    </row>
    <row r="77" spans="2:30" ht="21" x14ac:dyDescent="0.35">
      <c r="B77" s="10"/>
      <c r="C77" s="43" t="s">
        <v>67</v>
      </c>
      <c r="D77" s="59"/>
      <c r="E77" s="44"/>
      <c r="F77" s="73">
        <f>H47/D11</f>
        <v>60883.709520187476</v>
      </c>
      <c r="G77" s="6"/>
      <c r="H77" s="11"/>
      <c r="I77" s="11"/>
      <c r="J77" s="11"/>
      <c r="K77" s="11"/>
      <c r="L77" s="11"/>
      <c r="M77" s="11"/>
      <c r="N77" s="11"/>
      <c r="O77" s="11"/>
      <c r="P77" s="11"/>
      <c r="Q77" s="12"/>
    </row>
    <row r="78" spans="2:30" ht="21" x14ac:dyDescent="0.35">
      <c r="B78" s="10"/>
      <c r="C78" s="43"/>
      <c r="D78" s="59"/>
      <c r="E78" s="44"/>
      <c r="F78" s="74">
        <f>H47</f>
        <v>581342.01198255818</v>
      </c>
      <c r="G78" s="6"/>
      <c r="H78" s="11"/>
      <c r="I78" s="11"/>
      <c r="J78" s="11"/>
      <c r="K78" s="11"/>
      <c r="L78" s="11"/>
      <c r="M78" s="11"/>
      <c r="N78" s="11"/>
      <c r="O78" s="11"/>
      <c r="P78" s="42"/>
      <c r="Q78" s="12"/>
    </row>
    <row r="79" spans="2:30" x14ac:dyDescent="0.25">
      <c r="B79" s="14"/>
      <c r="C79" s="2"/>
      <c r="D79" s="2"/>
      <c r="E79" s="2"/>
      <c r="F79" s="2"/>
      <c r="G79" s="2"/>
      <c r="H79" s="2"/>
      <c r="I79" s="2"/>
      <c r="J79" s="2"/>
      <c r="K79" s="2"/>
      <c r="L79" s="2"/>
      <c r="M79" s="2"/>
      <c r="N79" s="2"/>
      <c r="O79" s="2"/>
      <c r="P79" s="2"/>
      <c r="Q79" s="15"/>
    </row>
    <row r="80" spans="2:30" ht="16.5" customHeight="1" x14ac:dyDescent="0.25"/>
    <row r="83" spans="3:8" hidden="1" x14ac:dyDescent="0.25"/>
    <row r="84" spans="3:8" hidden="1" x14ac:dyDescent="0.25">
      <c r="H84" s="3">
        <v>2016</v>
      </c>
    </row>
    <row r="85" spans="3:8" hidden="1" x14ac:dyDescent="0.25">
      <c r="H85" s="3">
        <v>2017</v>
      </c>
    </row>
    <row r="86" spans="3:8" hidden="1" x14ac:dyDescent="0.25">
      <c r="H86" s="3">
        <v>2018</v>
      </c>
    </row>
    <row r="87" spans="3:8" hidden="1" x14ac:dyDescent="0.25">
      <c r="H87" s="3">
        <v>2019</v>
      </c>
    </row>
    <row r="88" spans="3:8" hidden="1" x14ac:dyDescent="0.25">
      <c r="H88" s="3">
        <v>2020</v>
      </c>
    </row>
    <row r="89" spans="3:8" hidden="1" x14ac:dyDescent="0.25">
      <c r="C89" s="22"/>
    </row>
    <row r="90" spans="3:8" hidden="1" x14ac:dyDescent="0.25"/>
    <row r="91" spans="3:8" hidden="1" x14ac:dyDescent="0.25"/>
    <row r="92" spans="3:8" hidden="1" x14ac:dyDescent="0.25"/>
    <row r="93" spans="3:8" hidden="1" x14ac:dyDescent="0.25"/>
    <row r="94" spans="3:8" hidden="1" x14ac:dyDescent="0.25">
      <c r="C94" s="3" t="s">
        <v>49</v>
      </c>
    </row>
    <row r="95" spans="3:8" hidden="1" x14ac:dyDescent="0.25">
      <c r="C95" s="3" t="s">
        <v>50</v>
      </c>
    </row>
    <row r="96" spans="3:8" hidden="1" x14ac:dyDescent="0.25">
      <c r="C96" s="3" t="s">
        <v>51</v>
      </c>
    </row>
    <row r="97" spans="3:8" hidden="1" x14ac:dyDescent="0.25">
      <c r="C97" s="3" t="s">
        <v>52</v>
      </c>
    </row>
    <row r="98" spans="3:8" hidden="1" x14ac:dyDescent="0.25">
      <c r="C98" s="3" t="s">
        <v>53</v>
      </c>
    </row>
    <row r="99" spans="3:8" hidden="1" x14ac:dyDescent="0.25"/>
    <row r="100" spans="3:8" hidden="1" x14ac:dyDescent="0.25"/>
    <row r="110" spans="3:8" x14ac:dyDescent="0.25">
      <c r="D110" s="71"/>
      <c r="E110" s="71"/>
      <c r="F110" s="71"/>
      <c r="G110" s="71"/>
      <c r="H110" s="71"/>
    </row>
    <row r="111" spans="3:8" x14ac:dyDescent="0.25">
      <c r="D111" s="71"/>
      <c r="E111" s="71"/>
      <c r="F111" s="71"/>
      <c r="G111" s="71"/>
      <c r="H111" s="71"/>
    </row>
    <row r="112" spans="3:8" x14ac:dyDescent="0.25">
      <c r="D112" s="71"/>
      <c r="E112" s="71"/>
      <c r="F112" s="71"/>
      <c r="G112" s="71"/>
      <c r="H112" s="71"/>
    </row>
    <row r="126" spans="4:8" x14ac:dyDescent="0.25">
      <c r="D126" s="72"/>
      <c r="E126" s="72"/>
      <c r="F126" s="72"/>
      <c r="G126" s="72"/>
      <c r="H126" s="72"/>
    </row>
  </sheetData>
  <sheetProtection pivotTables="0"/>
  <protectedRanges>
    <protectedRange sqref="C13:C16" name="Område2"/>
    <protectedRange sqref="D7:F7 D9:F9 D11 J43:J46 G43:G46 F20:F26 K36:K46 C27:C30 E27:F30" name="Område1"/>
    <protectedRange sqref="C36:C46 E36:E46" name="Område1_4"/>
    <protectedRange sqref="J36:J42" name="Område1_5"/>
    <protectedRange sqref="C20:C22" name="Område1_1"/>
    <protectedRange sqref="C23:C26" name="Område1_3"/>
    <protectedRange sqref="E20:E26" name="Område1_7"/>
    <protectedRange sqref="D20:D30" name="Område1_8"/>
    <protectedRange sqref="G36:G42" name="Område1_9"/>
    <protectedRange sqref="E50" name="Område1_10"/>
    <protectedRange sqref="D36:D46" name="Område1_8_1"/>
    <protectedRange sqref="F36:F46" name="Område1_6"/>
  </protectedRanges>
  <dataConsolidate/>
  <mergeCells count="17">
    <mergeCell ref="C28:D28"/>
    <mergeCell ref="C29:D29"/>
    <mergeCell ref="C30:D30"/>
    <mergeCell ref="C48:G48"/>
    <mergeCell ref="C52:D52"/>
    <mergeCell ref="C27:D27"/>
    <mergeCell ref="C3:N4"/>
    <mergeCell ref="D7:F7"/>
    <mergeCell ref="D9:F9"/>
    <mergeCell ref="C19:D19"/>
    <mergeCell ref="C20:D20"/>
    <mergeCell ref="C21:D21"/>
    <mergeCell ref="C22:D22"/>
    <mergeCell ref="C23:D23"/>
    <mergeCell ref="C24:D24"/>
    <mergeCell ref="C25:D25"/>
    <mergeCell ref="C26:D26"/>
  </mergeCells>
  <dataValidations count="1">
    <dataValidation type="list" allowBlank="1" showInputMessage="1" showErrorMessage="1" sqref="F36:F46">
      <formula1>$C$94:$C$98</formula1>
    </dataValidation>
  </dataValidations>
  <hyperlinks>
    <hyperlink ref="F11" r:id="rId2" display="€"/>
  </hyperlinks>
  <pageMargins left="0.7" right="0.7" top="0.75" bottom="0.75" header="0.3" footer="0.3"/>
  <pageSetup paperSize="9" scale="57"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topLeftCell="A83" zoomScale="130" zoomScaleNormal="130" workbookViewId="0">
      <selection activeCell="C92" sqref="C92"/>
    </sheetView>
  </sheetViews>
  <sheetFormatPr defaultRowHeight="15" x14ac:dyDescent="0.25"/>
  <cols>
    <col min="1" max="1" width="5.28515625" style="1" customWidth="1"/>
    <col min="2" max="2" width="4.28515625" style="1" customWidth="1"/>
    <col min="3" max="16384" width="9.140625" style="1"/>
  </cols>
  <sheetData>
    <row r="1" spans="1:10" ht="71.25" customHeight="1" x14ac:dyDescent="0.25">
      <c r="A1" s="165" t="s">
        <v>77</v>
      </c>
      <c r="B1" s="165"/>
      <c r="C1" s="165"/>
      <c r="D1" s="165"/>
      <c r="E1" s="165"/>
      <c r="F1" s="165"/>
      <c r="G1" s="165"/>
      <c r="H1" s="165"/>
      <c r="I1" s="165"/>
      <c r="J1" s="165"/>
    </row>
    <row r="3" spans="1:10" ht="25.5" customHeight="1" x14ac:dyDescent="0.25">
      <c r="B3" s="155" t="s">
        <v>15</v>
      </c>
      <c r="C3" s="155"/>
      <c r="D3" s="155"/>
      <c r="E3" s="155"/>
      <c r="F3" s="2"/>
      <c r="G3" s="35"/>
      <c r="H3" s="35"/>
      <c r="I3" s="35"/>
      <c r="J3" s="2"/>
    </row>
    <row r="4" spans="1:10" ht="15" customHeight="1" x14ac:dyDescent="0.25">
      <c r="C4" s="46" t="s">
        <v>9</v>
      </c>
      <c r="D4" s="156" t="s">
        <v>80</v>
      </c>
      <c r="E4" s="157"/>
      <c r="F4" s="157"/>
      <c r="G4" s="157"/>
      <c r="H4" s="157"/>
      <c r="I4" s="157"/>
      <c r="J4" s="157"/>
    </row>
    <row r="5" spans="1:10" ht="15" customHeight="1" x14ac:dyDescent="0.25">
      <c r="C5" s="46"/>
      <c r="D5" s="156"/>
      <c r="E5" s="157"/>
      <c r="F5" s="157"/>
      <c r="G5" s="157"/>
      <c r="H5" s="157"/>
      <c r="I5" s="157"/>
      <c r="J5" s="157"/>
    </row>
    <row r="6" spans="1:10" ht="35.25" customHeight="1" x14ac:dyDescent="0.25">
      <c r="C6" s="36"/>
      <c r="D6" s="157"/>
      <c r="E6" s="157"/>
      <c r="F6" s="157"/>
      <c r="G6" s="157"/>
      <c r="H6" s="157"/>
      <c r="I6" s="157"/>
      <c r="J6" s="157"/>
    </row>
    <row r="7" spans="1:10" ht="15" customHeight="1" x14ac:dyDescent="0.25">
      <c r="C7" s="41" t="s">
        <v>10</v>
      </c>
      <c r="D7" s="158" t="s">
        <v>30</v>
      </c>
      <c r="E7" s="159"/>
      <c r="F7" s="159"/>
      <c r="G7" s="159"/>
      <c r="H7" s="159"/>
      <c r="I7" s="159"/>
      <c r="J7" s="159"/>
    </row>
    <row r="8" spans="1:10" ht="35.25" customHeight="1" x14ac:dyDescent="0.25">
      <c r="C8" s="37"/>
      <c r="D8" s="160"/>
      <c r="E8" s="160"/>
      <c r="F8" s="160"/>
      <c r="G8" s="160"/>
      <c r="H8" s="160"/>
      <c r="I8" s="160"/>
      <c r="J8" s="160"/>
    </row>
    <row r="9" spans="1:10" x14ac:dyDescent="0.25">
      <c r="C9" s="34"/>
    </row>
    <row r="10" spans="1:10" ht="25.5" customHeight="1" x14ac:dyDescent="0.25">
      <c r="B10" s="155" t="s">
        <v>18</v>
      </c>
      <c r="C10" s="155"/>
      <c r="D10" s="155"/>
      <c r="E10" s="155"/>
      <c r="F10" s="155"/>
      <c r="G10" s="155"/>
      <c r="H10" s="155"/>
      <c r="I10" s="155"/>
      <c r="J10" s="155"/>
    </row>
    <row r="11" spans="1:10" ht="15" customHeight="1" x14ac:dyDescent="0.25">
      <c r="C11" s="45" t="s">
        <v>9</v>
      </c>
      <c r="D11" s="161" t="s">
        <v>79</v>
      </c>
      <c r="E11" s="162"/>
      <c r="F11" s="162"/>
      <c r="G11" s="162"/>
      <c r="H11" s="162"/>
      <c r="I11" s="162"/>
      <c r="J11" s="162"/>
    </row>
    <row r="12" spans="1:10" x14ac:dyDescent="0.25">
      <c r="C12" s="26"/>
      <c r="D12" s="157"/>
      <c r="E12" s="157"/>
      <c r="F12" s="157"/>
      <c r="G12" s="157"/>
      <c r="H12" s="157"/>
      <c r="I12" s="157"/>
      <c r="J12" s="157"/>
    </row>
    <row r="13" spans="1:10" ht="64.5" customHeight="1" x14ac:dyDescent="0.25">
      <c r="C13" s="26"/>
      <c r="D13" s="157"/>
      <c r="E13" s="157"/>
      <c r="F13" s="157"/>
      <c r="G13" s="157"/>
      <c r="H13" s="157"/>
      <c r="I13" s="157"/>
      <c r="J13" s="157"/>
    </row>
    <row r="14" spans="1:10" ht="15" customHeight="1" x14ac:dyDescent="0.25">
      <c r="C14" s="41" t="s">
        <v>10</v>
      </c>
      <c r="D14" s="158" t="s">
        <v>28</v>
      </c>
      <c r="E14" s="159"/>
      <c r="F14" s="159"/>
      <c r="G14" s="159"/>
      <c r="H14" s="159"/>
      <c r="I14" s="159"/>
      <c r="J14" s="159"/>
    </row>
    <row r="15" spans="1:10" x14ac:dyDescent="0.25">
      <c r="C15" s="40"/>
      <c r="D15" s="163"/>
      <c r="E15" s="163"/>
      <c r="F15" s="163"/>
      <c r="G15" s="163"/>
      <c r="H15" s="163"/>
      <c r="I15" s="163"/>
      <c r="J15" s="163"/>
    </row>
    <row r="16" spans="1:10" x14ac:dyDescent="0.25">
      <c r="C16" s="40"/>
      <c r="D16" s="163"/>
      <c r="E16" s="163"/>
      <c r="F16" s="163"/>
      <c r="G16" s="163"/>
      <c r="H16" s="163"/>
      <c r="I16" s="163"/>
      <c r="J16" s="163"/>
    </row>
    <row r="17" spans="2:10" x14ac:dyDescent="0.25">
      <c r="C17" s="40"/>
      <c r="D17" s="163"/>
      <c r="E17" s="163"/>
      <c r="F17" s="163"/>
      <c r="G17" s="163"/>
      <c r="H17" s="163"/>
      <c r="I17" s="163"/>
      <c r="J17" s="163"/>
    </row>
    <row r="18" spans="2:10" x14ac:dyDescent="0.25">
      <c r="C18" s="70"/>
      <c r="D18" s="160"/>
      <c r="E18" s="160"/>
      <c r="F18" s="160"/>
      <c r="G18" s="160"/>
      <c r="H18" s="160"/>
      <c r="I18" s="160"/>
      <c r="J18" s="160"/>
    </row>
    <row r="19" spans="2:10" ht="15" hidden="1" customHeight="1" x14ac:dyDescent="0.25">
      <c r="C19" s="45" t="s">
        <v>11</v>
      </c>
      <c r="D19" s="161" t="s">
        <v>29</v>
      </c>
      <c r="E19" s="162"/>
      <c r="F19" s="162"/>
      <c r="G19" s="162"/>
      <c r="H19" s="162"/>
      <c r="I19" s="162"/>
      <c r="J19" s="162"/>
    </row>
    <row r="20" spans="2:10" hidden="1" x14ac:dyDescent="0.25">
      <c r="C20" s="26"/>
      <c r="D20" s="157"/>
      <c r="E20" s="157"/>
      <c r="F20" s="157"/>
      <c r="G20" s="157"/>
      <c r="H20" s="157"/>
      <c r="I20" s="157"/>
      <c r="J20" s="157"/>
    </row>
    <row r="21" spans="2:10" hidden="1" x14ac:dyDescent="0.25">
      <c r="C21" s="26"/>
      <c r="D21" s="157"/>
      <c r="E21" s="157"/>
      <c r="F21" s="157"/>
      <c r="G21" s="157"/>
      <c r="H21" s="157"/>
      <c r="I21" s="157"/>
      <c r="J21" s="157"/>
    </row>
    <row r="22" spans="2:10" hidden="1" x14ac:dyDescent="0.25">
      <c r="C22" s="26"/>
      <c r="D22" s="157"/>
      <c r="E22" s="157"/>
      <c r="F22" s="157"/>
      <c r="G22" s="157"/>
      <c r="H22" s="157"/>
      <c r="I22" s="157"/>
      <c r="J22" s="157"/>
    </row>
    <row r="23" spans="2:10" hidden="1" x14ac:dyDescent="0.25">
      <c r="C23" s="26"/>
      <c r="D23" s="157"/>
      <c r="E23" s="157"/>
      <c r="F23" s="157"/>
      <c r="G23" s="157"/>
      <c r="H23" s="157"/>
      <c r="I23" s="157"/>
      <c r="J23" s="157"/>
    </row>
    <row r="24" spans="2:10" hidden="1" x14ac:dyDescent="0.25">
      <c r="C24" s="26"/>
      <c r="D24" s="157"/>
      <c r="E24" s="157"/>
      <c r="F24" s="157"/>
      <c r="G24" s="157"/>
      <c r="H24" s="157"/>
      <c r="I24" s="157"/>
      <c r="J24" s="157"/>
    </row>
    <row r="25" spans="2:10" hidden="1" x14ac:dyDescent="0.25">
      <c r="C25" s="26"/>
      <c r="D25" s="157"/>
      <c r="E25" s="157"/>
      <c r="F25" s="157"/>
      <c r="G25" s="157"/>
      <c r="H25" s="157"/>
      <c r="I25" s="157"/>
      <c r="J25" s="157"/>
    </row>
    <row r="26" spans="2:10" hidden="1" x14ac:dyDescent="0.25">
      <c r="C26" s="26"/>
      <c r="D26" s="157"/>
      <c r="E26" s="157"/>
      <c r="F26" s="157"/>
      <c r="G26" s="157"/>
      <c r="H26" s="157"/>
      <c r="I26" s="157"/>
      <c r="J26" s="157"/>
    </row>
    <row r="27" spans="2:10" hidden="1" x14ac:dyDescent="0.25">
      <c r="C27" s="38"/>
      <c r="D27" s="166"/>
      <c r="E27" s="166"/>
      <c r="F27" s="166"/>
      <c r="G27" s="166"/>
      <c r="H27" s="166"/>
      <c r="I27" s="166"/>
      <c r="J27" s="166"/>
    </row>
    <row r="28" spans="2:10" ht="25.5" hidden="1" customHeight="1" x14ac:dyDescent="0.25">
      <c r="B28" s="155" t="s">
        <v>13</v>
      </c>
      <c r="C28" s="155"/>
      <c r="D28" s="155"/>
      <c r="E28" s="155"/>
      <c r="F28" s="2"/>
      <c r="G28" s="35"/>
      <c r="H28" s="35"/>
      <c r="I28" s="35"/>
      <c r="J28" s="2"/>
    </row>
    <row r="29" spans="2:10" ht="15" hidden="1" customHeight="1" x14ac:dyDescent="0.25">
      <c r="C29" s="46" t="s">
        <v>14</v>
      </c>
      <c r="D29" s="156" t="s">
        <v>31</v>
      </c>
      <c r="E29" s="157"/>
      <c r="F29" s="157"/>
      <c r="G29" s="157"/>
      <c r="H29" s="157"/>
      <c r="I29" s="157"/>
      <c r="J29" s="157"/>
    </row>
    <row r="30" spans="2:10" ht="15" hidden="1" customHeight="1" x14ac:dyDescent="0.25">
      <c r="C30" s="46"/>
      <c r="D30" s="156"/>
      <c r="E30" s="157"/>
      <c r="F30" s="157"/>
      <c r="G30" s="157"/>
      <c r="H30" s="157"/>
      <c r="I30" s="157"/>
      <c r="J30" s="157"/>
    </row>
    <row r="31" spans="2:10" ht="15" hidden="1" customHeight="1" x14ac:dyDescent="0.25">
      <c r="C31" s="46"/>
      <c r="D31" s="156"/>
      <c r="E31" s="157"/>
      <c r="F31" s="157"/>
      <c r="G31" s="157"/>
      <c r="H31" s="157"/>
      <c r="I31" s="157"/>
      <c r="J31" s="157"/>
    </row>
    <row r="32" spans="2:10" ht="15" hidden="1" customHeight="1" x14ac:dyDescent="0.25">
      <c r="C32" s="41" t="s">
        <v>16</v>
      </c>
      <c r="D32" s="158" t="s">
        <v>32</v>
      </c>
      <c r="E32" s="158"/>
      <c r="F32" s="158"/>
      <c r="G32" s="158"/>
      <c r="H32" s="158"/>
      <c r="I32" s="158"/>
      <c r="J32" s="158"/>
    </row>
    <row r="33" spans="2:10" ht="15" hidden="1" customHeight="1" x14ac:dyDescent="0.25">
      <c r="C33" s="47"/>
      <c r="D33" s="164"/>
      <c r="E33" s="164"/>
      <c r="F33" s="164"/>
      <c r="G33" s="164"/>
      <c r="H33" s="164"/>
      <c r="I33" s="164"/>
      <c r="J33" s="164"/>
    </row>
    <row r="34" spans="2:10" ht="15" hidden="1" customHeight="1" x14ac:dyDescent="0.25">
      <c r="C34" s="47"/>
      <c r="D34" s="164"/>
      <c r="E34" s="164"/>
      <c r="F34" s="164"/>
      <c r="G34" s="164"/>
      <c r="H34" s="164"/>
      <c r="I34" s="164"/>
      <c r="J34" s="164"/>
    </row>
    <row r="35" spans="2:10" ht="15" hidden="1" customHeight="1" x14ac:dyDescent="0.25">
      <c r="C35" s="45" t="s">
        <v>20</v>
      </c>
      <c r="D35" s="161" t="s">
        <v>33</v>
      </c>
      <c r="E35" s="162"/>
      <c r="F35" s="162"/>
      <c r="G35" s="162"/>
      <c r="H35" s="162"/>
      <c r="I35" s="162"/>
      <c r="J35" s="162"/>
    </row>
    <row r="36" spans="2:10" ht="15" hidden="1" customHeight="1" x14ac:dyDescent="0.25">
      <c r="C36" s="36"/>
      <c r="D36" s="157"/>
      <c r="E36" s="157"/>
      <c r="F36" s="157"/>
      <c r="G36" s="157"/>
      <c r="H36" s="157"/>
      <c r="I36" s="157"/>
      <c r="J36" s="157"/>
    </row>
    <row r="37" spans="2:10" ht="15" hidden="1" customHeight="1" x14ac:dyDescent="0.25">
      <c r="C37" s="36"/>
      <c r="D37" s="157"/>
      <c r="E37" s="157"/>
      <c r="F37" s="157"/>
      <c r="G37" s="157"/>
      <c r="H37" s="157"/>
      <c r="I37" s="157"/>
      <c r="J37" s="157"/>
    </row>
    <row r="38" spans="2:10" ht="15" hidden="1" customHeight="1" x14ac:dyDescent="0.25">
      <c r="C38" s="41" t="s">
        <v>21</v>
      </c>
      <c r="D38" s="158" t="s">
        <v>34</v>
      </c>
      <c r="E38" s="158"/>
      <c r="F38" s="158"/>
      <c r="G38" s="158"/>
      <c r="H38" s="158"/>
      <c r="I38" s="158"/>
      <c r="J38" s="158"/>
    </row>
    <row r="39" spans="2:10" ht="15" hidden="1" customHeight="1" x14ac:dyDescent="0.25">
      <c r="C39" s="47"/>
      <c r="D39" s="164"/>
      <c r="E39" s="164"/>
      <c r="F39" s="164"/>
      <c r="G39" s="164"/>
      <c r="H39" s="164"/>
      <c r="I39" s="164"/>
      <c r="J39" s="164"/>
    </row>
    <row r="40" spans="2:10" ht="15" hidden="1" customHeight="1" x14ac:dyDescent="0.25">
      <c r="C40" s="47"/>
      <c r="D40" s="164"/>
      <c r="E40" s="164"/>
      <c r="F40" s="164"/>
      <c r="G40" s="164"/>
      <c r="H40" s="164"/>
      <c r="I40" s="164"/>
      <c r="J40" s="164"/>
    </row>
    <row r="41" spans="2:10" ht="15" hidden="1" customHeight="1" x14ac:dyDescent="0.25">
      <c r="C41" s="47"/>
      <c r="D41" s="164"/>
      <c r="E41" s="164"/>
      <c r="F41" s="164"/>
      <c r="G41" s="164"/>
      <c r="H41" s="164"/>
      <c r="I41" s="164"/>
      <c r="J41" s="164"/>
    </row>
    <row r="42" spans="2:10" hidden="1" x14ac:dyDescent="0.25"/>
    <row r="43" spans="2:10" ht="25.5" hidden="1" customHeight="1" x14ac:dyDescent="0.25">
      <c r="B43" s="155" t="s">
        <v>12</v>
      </c>
      <c r="C43" s="155"/>
      <c r="D43" s="155"/>
      <c r="E43" s="155"/>
      <c r="F43" s="155"/>
      <c r="G43" s="155"/>
      <c r="H43" s="155"/>
      <c r="I43" s="155"/>
      <c r="J43" s="155"/>
    </row>
    <row r="44" spans="2:10" ht="15" hidden="1" customHeight="1" x14ac:dyDescent="0.25">
      <c r="C44" s="46" t="s">
        <v>22</v>
      </c>
      <c r="D44" s="156" t="s">
        <v>35</v>
      </c>
      <c r="E44" s="157"/>
      <c r="F44" s="157"/>
      <c r="G44" s="157"/>
      <c r="H44" s="157"/>
      <c r="I44" s="157"/>
      <c r="J44" s="157"/>
    </row>
    <row r="45" spans="2:10" ht="15" hidden="1" customHeight="1" x14ac:dyDescent="0.25">
      <c r="C45" s="46"/>
      <c r="D45" s="156"/>
      <c r="E45" s="157"/>
      <c r="F45" s="157"/>
      <c r="G45" s="157"/>
      <c r="H45" s="157"/>
      <c r="I45" s="157"/>
      <c r="J45" s="157"/>
    </row>
    <row r="46" spans="2:10" ht="15" hidden="1" customHeight="1" x14ac:dyDescent="0.25">
      <c r="C46" s="46"/>
      <c r="D46" s="156"/>
      <c r="E46" s="157"/>
      <c r="F46" s="157"/>
      <c r="G46" s="157"/>
      <c r="H46" s="157"/>
      <c r="I46" s="157"/>
      <c r="J46" s="157"/>
    </row>
    <row r="47" spans="2:10" ht="15" hidden="1" customHeight="1" x14ac:dyDescent="0.25">
      <c r="C47" s="46"/>
      <c r="D47" s="156"/>
      <c r="E47" s="157"/>
      <c r="F47" s="157"/>
      <c r="G47" s="157"/>
      <c r="H47" s="157"/>
      <c r="I47" s="157"/>
      <c r="J47" s="157"/>
    </row>
    <row r="48" spans="2:10" ht="15" hidden="1" customHeight="1" x14ac:dyDescent="0.25">
      <c r="C48" s="41" t="s">
        <v>23</v>
      </c>
      <c r="D48" s="158" t="s">
        <v>36</v>
      </c>
      <c r="E48" s="158"/>
      <c r="F48" s="158"/>
      <c r="G48" s="158"/>
      <c r="H48" s="158"/>
      <c r="I48" s="158"/>
      <c r="J48" s="158"/>
    </row>
    <row r="49" spans="3:10" ht="15" hidden="1" customHeight="1" x14ac:dyDescent="0.25">
      <c r="C49" s="47"/>
      <c r="D49" s="164"/>
      <c r="E49" s="164"/>
      <c r="F49" s="164"/>
      <c r="G49" s="164"/>
      <c r="H49" s="164"/>
      <c r="I49" s="164"/>
      <c r="J49" s="164"/>
    </row>
    <row r="50" spans="3:10" ht="15" hidden="1" customHeight="1" x14ac:dyDescent="0.25">
      <c r="C50" s="47"/>
      <c r="D50" s="164"/>
      <c r="E50" s="164"/>
      <c r="F50" s="164"/>
      <c r="G50" s="164"/>
      <c r="H50" s="164"/>
      <c r="I50" s="164"/>
      <c r="J50" s="164"/>
    </row>
    <row r="51" spans="3:10" ht="15" hidden="1" customHeight="1" x14ac:dyDescent="0.25">
      <c r="C51" s="47"/>
      <c r="D51" s="164"/>
      <c r="E51" s="164"/>
      <c r="F51" s="164"/>
      <c r="G51" s="164"/>
      <c r="H51" s="164"/>
      <c r="I51" s="164"/>
      <c r="J51" s="164"/>
    </row>
    <row r="52" spans="3:10" ht="15" hidden="1" customHeight="1" x14ac:dyDescent="0.25">
      <c r="C52" s="47"/>
      <c r="D52" s="164"/>
      <c r="E52" s="164"/>
      <c r="F52" s="164"/>
      <c r="G52" s="164"/>
      <c r="H52" s="164"/>
      <c r="I52" s="164"/>
      <c r="J52" s="164"/>
    </row>
    <row r="53" spans="3:10" ht="15" hidden="1" customHeight="1" x14ac:dyDescent="0.25">
      <c r="C53" s="45" t="s">
        <v>24</v>
      </c>
      <c r="D53" s="161" t="s">
        <v>37</v>
      </c>
      <c r="E53" s="162"/>
      <c r="F53" s="162"/>
      <c r="G53" s="162"/>
      <c r="H53" s="162"/>
      <c r="I53" s="162"/>
      <c r="J53" s="162"/>
    </row>
    <row r="54" spans="3:10" ht="15" hidden="1" customHeight="1" x14ac:dyDescent="0.25">
      <c r="C54" s="41" t="s">
        <v>25</v>
      </c>
      <c r="D54" s="158" t="s">
        <v>38</v>
      </c>
      <c r="E54" s="158"/>
      <c r="F54" s="158"/>
      <c r="G54" s="158"/>
      <c r="H54" s="158"/>
      <c r="I54" s="158"/>
      <c r="J54" s="158"/>
    </row>
    <row r="55" spans="3:10" ht="15" hidden="1" customHeight="1" x14ac:dyDescent="0.25">
      <c r="C55" s="47"/>
      <c r="D55" s="164"/>
      <c r="E55" s="164"/>
      <c r="F55" s="164"/>
      <c r="G55" s="164"/>
      <c r="H55" s="164"/>
      <c r="I55" s="164"/>
      <c r="J55" s="164"/>
    </row>
    <row r="56" spans="3:10" ht="15" hidden="1" customHeight="1" x14ac:dyDescent="0.25">
      <c r="C56" s="47"/>
      <c r="D56" s="164"/>
      <c r="E56" s="164"/>
      <c r="F56" s="164"/>
      <c r="G56" s="164"/>
      <c r="H56" s="164"/>
      <c r="I56" s="164"/>
      <c r="J56" s="164"/>
    </row>
    <row r="57" spans="3:10" ht="15" hidden="1" customHeight="1" x14ac:dyDescent="0.25">
      <c r="C57" s="47"/>
      <c r="D57" s="164"/>
      <c r="E57" s="164"/>
      <c r="F57" s="164"/>
      <c r="G57" s="164"/>
      <c r="H57" s="164"/>
      <c r="I57" s="164"/>
      <c r="J57" s="164"/>
    </row>
    <row r="58" spans="3:10" ht="15" hidden="1" customHeight="1" x14ac:dyDescent="0.25">
      <c r="C58" s="47"/>
      <c r="D58" s="164"/>
      <c r="E58" s="164"/>
      <c r="F58" s="164"/>
      <c r="G58" s="164"/>
      <c r="H58" s="164"/>
      <c r="I58" s="164"/>
      <c r="J58" s="164"/>
    </row>
    <row r="59" spans="3:10" ht="15" hidden="1" customHeight="1" x14ac:dyDescent="0.25">
      <c r="C59" s="47"/>
      <c r="D59" s="164"/>
      <c r="E59" s="164"/>
      <c r="F59" s="164"/>
      <c r="G59" s="164"/>
      <c r="H59" s="164"/>
      <c r="I59" s="164"/>
      <c r="J59" s="164"/>
    </row>
    <row r="60" spans="3:10" ht="15" hidden="1" customHeight="1" x14ac:dyDescent="0.25">
      <c r="C60" s="47"/>
      <c r="D60" s="164"/>
      <c r="E60" s="164"/>
      <c r="F60" s="164"/>
      <c r="G60" s="164"/>
      <c r="H60" s="164"/>
      <c r="I60" s="164"/>
      <c r="J60" s="164"/>
    </row>
    <row r="61" spans="3:10" ht="15" hidden="1" customHeight="1" x14ac:dyDescent="0.25">
      <c r="C61" s="47"/>
      <c r="D61" s="164"/>
      <c r="E61" s="164"/>
      <c r="F61" s="164"/>
      <c r="G61" s="164"/>
      <c r="H61" s="164"/>
      <c r="I61" s="164"/>
      <c r="J61" s="164"/>
    </row>
    <row r="62" spans="3:10" ht="15" hidden="1" customHeight="1" x14ac:dyDescent="0.25">
      <c r="C62" s="47"/>
      <c r="D62" s="164"/>
      <c r="E62" s="164"/>
      <c r="F62" s="164"/>
      <c r="G62" s="164"/>
      <c r="H62" s="164"/>
      <c r="I62" s="164"/>
      <c r="J62" s="164"/>
    </row>
    <row r="63" spans="3:10" ht="15" hidden="1" customHeight="1" x14ac:dyDescent="0.25">
      <c r="C63" s="47"/>
      <c r="D63" s="164"/>
      <c r="E63" s="164"/>
      <c r="F63" s="164"/>
      <c r="G63" s="164"/>
      <c r="H63" s="164"/>
      <c r="I63" s="164"/>
      <c r="J63" s="164"/>
    </row>
    <row r="64" spans="3:10" ht="15" hidden="1" customHeight="1" x14ac:dyDescent="0.25">
      <c r="C64" s="47"/>
      <c r="D64" s="164"/>
      <c r="E64" s="164"/>
      <c r="F64" s="164"/>
      <c r="G64" s="164"/>
      <c r="H64" s="164"/>
      <c r="I64" s="164"/>
      <c r="J64" s="164"/>
    </row>
    <row r="65" spans="3:10" ht="15" hidden="1" customHeight="1" x14ac:dyDescent="0.25">
      <c r="C65" s="47"/>
      <c r="D65" s="164"/>
      <c r="E65" s="164"/>
      <c r="F65" s="164"/>
      <c r="G65" s="164"/>
      <c r="H65" s="164"/>
      <c r="I65" s="164"/>
      <c r="J65" s="164"/>
    </row>
    <row r="66" spans="3:10" ht="15" hidden="1" customHeight="1" x14ac:dyDescent="0.25">
      <c r="C66" s="47"/>
      <c r="D66" s="164"/>
      <c r="E66" s="164"/>
      <c r="F66" s="164"/>
      <c r="G66" s="164"/>
      <c r="H66" s="164"/>
      <c r="I66" s="164"/>
      <c r="J66" s="164"/>
    </row>
    <row r="67" spans="3:10" ht="15" hidden="1" customHeight="1" x14ac:dyDescent="0.25">
      <c r="C67" s="47"/>
      <c r="D67" s="164"/>
      <c r="E67" s="164"/>
      <c r="F67" s="164"/>
      <c r="G67" s="164"/>
      <c r="H67" s="164"/>
      <c r="I67" s="164"/>
      <c r="J67" s="164"/>
    </row>
    <row r="68" spans="3:10" ht="15" hidden="1" customHeight="1" x14ac:dyDescent="0.25">
      <c r="C68" s="47"/>
      <c r="D68" s="164"/>
      <c r="E68" s="164"/>
      <c r="F68" s="164"/>
      <c r="G68" s="164"/>
      <c r="H68" s="164"/>
      <c r="I68" s="164"/>
      <c r="J68" s="164"/>
    </row>
    <row r="69" spans="3:10" ht="15" hidden="1" customHeight="1" x14ac:dyDescent="0.25">
      <c r="C69" s="47"/>
      <c r="D69" s="164"/>
      <c r="E69" s="164"/>
      <c r="F69" s="164"/>
      <c r="G69" s="164"/>
      <c r="H69" s="164"/>
      <c r="I69" s="164"/>
      <c r="J69" s="164"/>
    </row>
    <row r="70" spans="3:10" ht="15" hidden="1" customHeight="1" x14ac:dyDescent="0.25">
      <c r="C70" s="47"/>
      <c r="D70" s="164"/>
      <c r="E70" s="164"/>
      <c r="F70" s="164"/>
      <c r="G70" s="164"/>
      <c r="H70" s="164"/>
      <c r="I70" s="164"/>
      <c r="J70" s="164"/>
    </row>
    <row r="71" spans="3:10" ht="15" hidden="1" customHeight="1" x14ac:dyDescent="0.25">
      <c r="C71" s="47"/>
      <c r="D71" s="164"/>
      <c r="E71" s="164"/>
      <c r="F71" s="164"/>
      <c r="G71" s="164"/>
      <c r="H71" s="164"/>
      <c r="I71" s="164"/>
      <c r="J71" s="164"/>
    </row>
    <row r="72" spans="3:10" ht="15" hidden="1" customHeight="1" x14ac:dyDescent="0.25">
      <c r="C72" s="47"/>
      <c r="D72" s="164"/>
      <c r="E72" s="164"/>
      <c r="F72" s="164"/>
      <c r="G72" s="164"/>
      <c r="H72" s="164"/>
      <c r="I72" s="164"/>
      <c r="J72" s="164"/>
    </row>
    <row r="73" spans="3:10" ht="15" hidden="1" customHeight="1" x14ac:dyDescent="0.25">
      <c r="C73" s="39" t="s">
        <v>26</v>
      </c>
      <c r="D73" s="161" t="s">
        <v>39</v>
      </c>
      <c r="E73" s="162"/>
      <c r="F73" s="162"/>
      <c r="G73" s="162"/>
      <c r="H73" s="162"/>
      <c r="I73" s="162"/>
      <c r="J73" s="162"/>
    </row>
    <row r="74" spans="3:10" ht="15" hidden="1" customHeight="1" x14ac:dyDescent="0.25">
      <c r="C74" s="36"/>
      <c r="D74" s="157"/>
      <c r="E74" s="157"/>
      <c r="F74" s="157"/>
      <c r="G74" s="157"/>
      <c r="H74" s="157"/>
      <c r="I74" s="157"/>
      <c r="J74" s="157"/>
    </row>
    <row r="75" spans="3:10" ht="15" hidden="1" customHeight="1" x14ac:dyDescent="0.25">
      <c r="C75" s="36"/>
      <c r="D75" s="157"/>
      <c r="E75" s="157"/>
      <c r="F75" s="157"/>
      <c r="G75" s="157"/>
      <c r="H75" s="157"/>
      <c r="I75" s="157"/>
      <c r="J75" s="157"/>
    </row>
    <row r="76" spans="3:10" ht="15" hidden="1" customHeight="1" x14ac:dyDescent="0.25">
      <c r="C76" s="36"/>
      <c r="D76" s="157"/>
      <c r="E76" s="157"/>
      <c r="F76" s="157"/>
      <c r="G76" s="157"/>
      <c r="H76" s="157"/>
      <c r="I76" s="157"/>
      <c r="J76" s="157"/>
    </row>
    <row r="77" spans="3:10" ht="15" hidden="1" customHeight="1" x14ac:dyDescent="0.25">
      <c r="C77" s="41" t="s">
        <v>27</v>
      </c>
      <c r="D77" s="158" t="s">
        <v>40</v>
      </c>
      <c r="E77" s="158"/>
      <c r="F77" s="158"/>
      <c r="G77" s="158"/>
      <c r="H77" s="158"/>
      <c r="I77" s="158"/>
      <c r="J77" s="158"/>
    </row>
    <row r="78" spans="3:10" ht="15" hidden="1" customHeight="1" x14ac:dyDescent="0.25">
      <c r="C78" s="47"/>
      <c r="D78" s="164"/>
      <c r="E78" s="164"/>
      <c r="F78" s="164"/>
      <c r="G78" s="164"/>
      <c r="H78" s="164"/>
      <c r="I78" s="164"/>
      <c r="J78" s="164"/>
    </row>
    <row r="79" spans="3:10" ht="15" hidden="1" customHeight="1" x14ac:dyDescent="0.25">
      <c r="C79" s="47"/>
      <c r="D79" s="164"/>
      <c r="E79" s="164"/>
      <c r="F79" s="164"/>
      <c r="G79" s="164"/>
      <c r="H79" s="164"/>
      <c r="I79" s="164"/>
      <c r="J79" s="164"/>
    </row>
    <row r="80" spans="3:10" ht="15" hidden="1" customHeight="1" x14ac:dyDescent="0.25">
      <c r="C80" s="47"/>
      <c r="D80" s="164"/>
      <c r="E80" s="164"/>
      <c r="F80" s="164"/>
      <c r="G80" s="164"/>
      <c r="H80" s="164"/>
      <c r="I80" s="164"/>
      <c r="J80" s="164"/>
    </row>
    <row r="81" spans="2:10" hidden="1" x14ac:dyDescent="0.25"/>
    <row r="82" spans="2:10" hidden="1" x14ac:dyDescent="0.25"/>
    <row r="84" spans="2:10" ht="21" x14ac:dyDescent="0.25">
      <c r="B84" s="155" t="s">
        <v>76</v>
      </c>
      <c r="C84" s="155"/>
      <c r="D84" s="155"/>
      <c r="E84" s="155"/>
      <c r="F84" s="2"/>
      <c r="G84" s="138"/>
      <c r="H84" s="138"/>
      <c r="I84" s="138"/>
      <c r="J84" s="2"/>
    </row>
    <row r="85" spans="2:10" x14ac:dyDescent="0.25">
      <c r="B85" s="49"/>
      <c r="C85" s="46" t="s">
        <v>9</v>
      </c>
      <c r="D85" s="156" t="s">
        <v>78</v>
      </c>
      <c r="E85" s="157"/>
      <c r="F85" s="157"/>
      <c r="G85" s="157"/>
      <c r="H85" s="157"/>
      <c r="I85" s="157"/>
      <c r="J85" s="157"/>
    </row>
    <row r="86" spans="2:10" x14ac:dyDescent="0.25">
      <c r="B86" s="49"/>
      <c r="C86" s="46"/>
      <c r="D86" s="156"/>
      <c r="E86" s="157"/>
      <c r="F86" s="157"/>
      <c r="G86" s="157"/>
      <c r="H86" s="157"/>
      <c r="I86" s="157"/>
      <c r="J86" s="157"/>
    </row>
    <row r="87" spans="2:10" x14ac:dyDescent="0.25">
      <c r="B87" s="49"/>
      <c r="C87" s="36"/>
      <c r="D87" s="157"/>
      <c r="E87" s="157"/>
      <c r="F87" s="157"/>
      <c r="G87" s="157"/>
      <c r="H87" s="157"/>
      <c r="I87" s="157"/>
      <c r="J87" s="157"/>
    </row>
    <row r="88" spans="2:10" x14ac:dyDescent="0.25">
      <c r="B88" s="49"/>
      <c r="C88" s="41" t="s">
        <v>10</v>
      </c>
      <c r="D88" s="158" t="s">
        <v>81</v>
      </c>
      <c r="E88" s="159"/>
      <c r="F88" s="159"/>
      <c r="G88" s="159"/>
      <c r="H88" s="159"/>
      <c r="I88" s="159"/>
      <c r="J88" s="159"/>
    </row>
    <row r="89" spans="2:10" ht="33" customHeight="1" x14ac:dyDescent="0.25">
      <c r="B89" s="49"/>
      <c r="C89" s="37"/>
      <c r="D89" s="160"/>
      <c r="E89" s="160"/>
      <c r="F89" s="160"/>
      <c r="G89" s="160"/>
      <c r="H89" s="160"/>
      <c r="I89" s="160"/>
      <c r="J89" s="160"/>
    </row>
    <row r="91" spans="2:10" x14ac:dyDescent="0.25">
      <c r="C91" s="49" t="s">
        <v>83</v>
      </c>
    </row>
    <row r="92" spans="2:10" x14ac:dyDescent="0.25">
      <c r="C92" s="139" t="s">
        <v>82</v>
      </c>
    </row>
  </sheetData>
  <mergeCells count="23">
    <mergeCell ref="B43:J43"/>
    <mergeCell ref="A1:J1"/>
    <mergeCell ref="D19:J27"/>
    <mergeCell ref="D4:J6"/>
    <mergeCell ref="D7:J8"/>
    <mergeCell ref="B10:J10"/>
    <mergeCell ref="B3:E3"/>
    <mergeCell ref="B84:E84"/>
    <mergeCell ref="D85:J87"/>
    <mergeCell ref="D88:J89"/>
    <mergeCell ref="B28:E28"/>
    <mergeCell ref="D11:J13"/>
    <mergeCell ref="D14:J18"/>
    <mergeCell ref="D77:J80"/>
    <mergeCell ref="D73:J76"/>
    <mergeCell ref="D29:J31"/>
    <mergeCell ref="D32:J34"/>
    <mergeCell ref="D35:J37"/>
    <mergeCell ref="D38:J41"/>
    <mergeCell ref="D44:J47"/>
    <mergeCell ref="D48:J52"/>
    <mergeCell ref="D53:J53"/>
    <mergeCell ref="D54:J72"/>
  </mergeCells>
  <hyperlinks>
    <hyperlink ref="C92" r:id="rId1"/>
  </hyperlinks>
  <pageMargins left="0.7" right="0.7" top="0.75" bottom="0.75" header="0.3" footer="0.3"/>
  <pageSetup paperSize="9" orientation="portrait" horizontalDpi="1200" verticalDpi="12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2</vt:i4>
      </vt:variant>
    </vt:vector>
  </HeadingPairs>
  <TitlesOfParts>
    <vt:vector size="5" baseType="lpstr">
      <vt:lpstr>H2020 Lönekostnad(WP)</vt:lpstr>
      <vt:lpstr>H2020 Lönekostnad (ERC SC)</vt:lpstr>
      <vt:lpstr>Instruktioner</vt:lpstr>
      <vt:lpstr>'H2020 Lönekostnad (ERC SC)'!Utskriftsområde</vt:lpstr>
      <vt:lpstr>'H2020 Lönekostnad(WP)'!Utskriftsområde</vt:lpstr>
    </vt:vector>
  </TitlesOfParts>
  <Company>Lund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Nils-Olof Jönsson</dc:creator>
  <cp:lastModifiedBy>Karin Langborger</cp:lastModifiedBy>
  <cp:lastPrinted>2018-03-26T11:02:44Z</cp:lastPrinted>
  <dcterms:created xsi:type="dcterms:W3CDTF">2017-10-13T07:51:52Z</dcterms:created>
  <dcterms:modified xsi:type="dcterms:W3CDTF">2020-10-05T09:23:18Z</dcterms:modified>
</cp:coreProperties>
</file>